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prh.local\clients\PAZ\Akademija\Odjel za financije\TB\UV\UV 2024.10\"/>
    </mc:Choice>
  </mc:AlternateContent>
  <bookViews>
    <workbookView xWindow="-105" yWindow="-105" windowWidth="23250" windowHeight="12570"/>
  </bookViews>
  <sheets>
    <sheet name="Rebalans 10910" sheetId="2" r:id="rId1"/>
    <sheet name="List1" sheetId="3" r:id="rId2"/>
  </sheets>
  <externalReferences>
    <externalReference r:id="rId3"/>
  </externalReferences>
  <definedNames>
    <definedName name="_xlnm._FilterDatabase" localSheetId="0" hidden="1">'Rebalans 10910'!$A$3:$A$4</definedName>
    <definedName name="DF_NAVPANEL_13">[1]T0001PR!#REF!</definedName>
    <definedName name="DF_NAVPANEL_18">[1]T0001PR!#REF!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" l="1"/>
  <c r="E30" i="2" s="1"/>
  <c r="E29" i="2" s="1"/>
  <c r="E6" i="2" s="1"/>
  <c r="E33" i="2"/>
  <c r="E35" i="2"/>
  <c r="E38" i="2"/>
  <c r="E42" i="2"/>
  <c r="E41" i="2" s="1"/>
  <c r="E40" i="2" s="1"/>
  <c r="E47" i="2"/>
  <c r="E46" i="2" s="1"/>
  <c r="E45" i="2" s="1"/>
  <c r="E44" i="2" s="1"/>
  <c r="E49" i="2"/>
  <c r="E53" i="2"/>
  <c r="E158" i="2"/>
  <c r="E156" i="2"/>
  <c r="E152" i="2"/>
  <c r="E150" i="2"/>
  <c r="E145" i="2"/>
  <c r="E143" i="2"/>
  <c r="E140" i="2"/>
  <c r="E138" i="2"/>
  <c r="D138" i="2"/>
  <c r="J138" i="2" s="1"/>
  <c r="E133" i="2"/>
  <c r="E132" i="2"/>
  <c r="E128" i="2"/>
  <c r="E122" i="2"/>
  <c r="E120" i="2"/>
  <c r="E115" i="2"/>
  <c r="E113" i="2"/>
  <c r="E109" i="2"/>
  <c r="E107" i="2"/>
  <c r="E106" i="2"/>
  <c r="E105" i="2" s="1"/>
  <c r="E102" i="2"/>
  <c r="E101" i="2"/>
  <c r="E97" i="2"/>
  <c r="E96" i="2" s="1"/>
  <c r="E84" i="2"/>
  <c r="E86" i="2"/>
  <c r="E75" i="2"/>
  <c r="E71" i="2"/>
  <c r="E65" i="2" s="1"/>
  <c r="E66" i="2"/>
  <c r="E63" i="2"/>
  <c r="E58" i="2"/>
  <c r="E57" i="2" s="1"/>
  <c r="J10" i="2"/>
  <c r="J12" i="2"/>
  <c r="J13" i="2"/>
  <c r="J14" i="2"/>
  <c r="J16" i="2"/>
  <c r="J18" i="2"/>
  <c r="J22" i="2"/>
  <c r="J24" i="2"/>
  <c r="J26" i="2"/>
  <c r="J28" i="2"/>
  <c r="J32" i="2"/>
  <c r="J34" i="2"/>
  <c r="J36" i="2"/>
  <c r="J37" i="2"/>
  <c r="J39" i="2"/>
  <c r="J43" i="2"/>
  <c r="J48" i="2"/>
  <c r="J50" i="2"/>
  <c r="J51" i="2"/>
  <c r="J52" i="2"/>
  <c r="J54" i="2"/>
  <c r="J59" i="2"/>
  <c r="J60" i="2"/>
  <c r="J62" i="2"/>
  <c r="J64" i="2"/>
  <c r="J67" i="2"/>
  <c r="J68" i="2"/>
  <c r="J69" i="2"/>
  <c r="J70" i="2"/>
  <c r="J72" i="2"/>
  <c r="J73" i="2"/>
  <c r="J74" i="2"/>
  <c r="J76" i="2"/>
  <c r="J77" i="2"/>
  <c r="J78" i="2"/>
  <c r="J79" i="2"/>
  <c r="J80" i="2"/>
  <c r="J81" i="2"/>
  <c r="J82" i="2"/>
  <c r="J83" i="2"/>
  <c r="J85" i="2"/>
  <c r="J87" i="2"/>
  <c r="J88" i="2"/>
  <c r="J89" i="2"/>
  <c r="J90" i="2"/>
  <c r="J91" i="2"/>
  <c r="J92" i="2"/>
  <c r="J95" i="2"/>
  <c r="J98" i="2"/>
  <c r="J99" i="2"/>
  <c r="J100" i="2"/>
  <c r="J103" i="2"/>
  <c r="J108" i="2"/>
  <c r="J110" i="2"/>
  <c r="J111" i="2"/>
  <c r="J112" i="2"/>
  <c r="J114" i="2"/>
  <c r="J116" i="2"/>
  <c r="J117" i="2"/>
  <c r="J121" i="2"/>
  <c r="J123" i="2"/>
  <c r="J124" i="2"/>
  <c r="J125" i="2"/>
  <c r="J126" i="2"/>
  <c r="J127" i="2"/>
  <c r="J129" i="2"/>
  <c r="J130" i="2"/>
  <c r="J131" i="2"/>
  <c r="J134" i="2"/>
  <c r="J139" i="2"/>
  <c r="J141" i="2"/>
  <c r="J142" i="2"/>
  <c r="J144" i="2"/>
  <c r="J146" i="2"/>
  <c r="J151" i="2"/>
  <c r="J153" i="2"/>
  <c r="J154" i="2"/>
  <c r="J155" i="2"/>
  <c r="J157" i="2"/>
  <c r="J159" i="2"/>
  <c r="J160" i="2"/>
  <c r="I158" i="2"/>
  <c r="I156" i="2"/>
  <c r="I152" i="2"/>
  <c r="I150" i="2"/>
  <c r="I145" i="2"/>
  <c r="I143" i="2"/>
  <c r="I140" i="2"/>
  <c r="I133" i="2"/>
  <c r="I132" i="2" s="1"/>
  <c r="I128" i="2"/>
  <c r="I122" i="2"/>
  <c r="I120" i="2"/>
  <c r="I115" i="2"/>
  <c r="I113" i="2"/>
  <c r="I109" i="2"/>
  <c r="I107" i="2"/>
  <c r="I102" i="2"/>
  <c r="I101" i="2" s="1"/>
  <c r="I97" i="2"/>
  <c r="I96" i="2" s="1"/>
  <c r="I94" i="2"/>
  <c r="I93" i="2" s="1"/>
  <c r="I86" i="2"/>
  <c r="I84" i="2"/>
  <c r="I75" i="2"/>
  <c r="I71" i="2"/>
  <c r="I66" i="2"/>
  <c r="I63" i="2"/>
  <c r="I61" i="2"/>
  <c r="I58" i="2"/>
  <c r="I53" i="2"/>
  <c r="I49" i="2"/>
  <c r="I47" i="2"/>
  <c r="I42" i="2"/>
  <c r="I41" i="2" s="1"/>
  <c r="I40" i="2" s="1"/>
  <c r="I38" i="2"/>
  <c r="I35" i="2"/>
  <c r="I33" i="2"/>
  <c r="I31" i="2"/>
  <c r="I27" i="2"/>
  <c r="I25" i="2"/>
  <c r="I23" i="2"/>
  <c r="I21" i="2"/>
  <c r="I17" i="2"/>
  <c r="I15" i="2"/>
  <c r="I11" i="2"/>
  <c r="I9" i="2"/>
  <c r="H158" i="2"/>
  <c r="H156" i="2"/>
  <c r="H152" i="2"/>
  <c r="H150" i="2"/>
  <c r="H145" i="2"/>
  <c r="H143" i="2"/>
  <c r="H140" i="2"/>
  <c r="H133" i="2"/>
  <c r="H132" i="2" s="1"/>
  <c r="H128" i="2"/>
  <c r="H122" i="2"/>
  <c r="H120" i="2"/>
  <c r="H115" i="2"/>
  <c r="H113" i="2"/>
  <c r="H109" i="2"/>
  <c r="H107" i="2"/>
  <c r="H102" i="2"/>
  <c r="H101" i="2" s="1"/>
  <c r="H97" i="2"/>
  <c r="H96" i="2" s="1"/>
  <c r="H94" i="2"/>
  <c r="H93" i="2" s="1"/>
  <c r="H86" i="2"/>
  <c r="H84" i="2"/>
  <c r="H75" i="2"/>
  <c r="H71" i="2"/>
  <c r="H66" i="2"/>
  <c r="H63" i="2"/>
  <c r="H61" i="2"/>
  <c r="H58" i="2"/>
  <c r="H53" i="2"/>
  <c r="H49" i="2"/>
  <c r="H47" i="2"/>
  <c r="H42" i="2"/>
  <c r="H41" i="2" s="1"/>
  <c r="H40" i="2" s="1"/>
  <c r="H38" i="2"/>
  <c r="H35" i="2"/>
  <c r="H33" i="2"/>
  <c r="H31" i="2"/>
  <c r="H27" i="2"/>
  <c r="H25" i="2"/>
  <c r="H23" i="2"/>
  <c r="H21" i="2"/>
  <c r="H17" i="2"/>
  <c r="H15" i="2"/>
  <c r="H11" i="2"/>
  <c r="H9" i="2"/>
  <c r="E149" i="2" l="1"/>
  <c r="E148" i="2" s="1"/>
  <c r="E147" i="2" s="1"/>
  <c r="E119" i="2"/>
  <c r="E118" i="2" s="1"/>
  <c r="E137" i="2"/>
  <c r="E136" i="2" s="1"/>
  <c r="E135" i="2" s="1"/>
  <c r="E104" i="2"/>
  <c r="E56" i="2"/>
  <c r="E55" i="2" s="1"/>
  <c r="E5" i="2" s="1"/>
  <c r="H8" i="2"/>
  <c r="H7" i="2" s="1"/>
  <c r="I137" i="2"/>
  <c r="I136" i="2" s="1"/>
  <c r="I135" i="2" s="1"/>
  <c r="H119" i="2"/>
  <c r="H46" i="2"/>
  <c r="H45" i="2" s="1"/>
  <c r="H44" i="2" s="1"/>
  <c r="H137" i="2"/>
  <c r="H136" i="2" s="1"/>
  <c r="H135" i="2" s="1"/>
  <c r="I57" i="2"/>
  <c r="I149" i="2"/>
  <c r="I148" i="2" s="1"/>
  <c r="I147" i="2" s="1"/>
  <c r="I30" i="2"/>
  <c r="I29" i="2" s="1"/>
  <c r="I8" i="2"/>
  <c r="I7" i="2" s="1"/>
  <c r="I119" i="2"/>
  <c r="I118" i="2" s="1"/>
  <c r="H30" i="2"/>
  <c r="H29" i="2" s="1"/>
  <c r="I46" i="2"/>
  <c r="I45" i="2" s="1"/>
  <c r="I44" i="2" s="1"/>
  <c r="I20" i="2"/>
  <c r="I19" i="2" s="1"/>
  <c r="H57" i="2"/>
  <c r="I106" i="2"/>
  <c r="I105" i="2" s="1"/>
  <c r="I65" i="2"/>
  <c r="H106" i="2"/>
  <c r="H105" i="2" s="1"/>
  <c r="H149" i="2"/>
  <c r="H148" i="2" s="1"/>
  <c r="H147" i="2" s="1"/>
  <c r="H65" i="2"/>
  <c r="H20" i="2"/>
  <c r="H19" i="2" s="1"/>
  <c r="H118" i="2"/>
  <c r="H56" i="2" l="1"/>
  <c r="H55" i="2" s="1"/>
  <c r="H6" i="2"/>
  <c r="I104" i="2"/>
  <c r="I6" i="2"/>
  <c r="I56" i="2"/>
  <c r="I55" i="2" s="1"/>
  <c r="H104" i="2"/>
  <c r="F31" i="2"/>
  <c r="G158" i="2"/>
  <c r="G156" i="2"/>
  <c r="G152" i="2"/>
  <c r="G150" i="2"/>
  <c r="G145" i="2"/>
  <c r="G143" i="2"/>
  <c r="G140" i="2"/>
  <c r="G133" i="2"/>
  <c r="G132" i="2" s="1"/>
  <c r="G128" i="2"/>
  <c r="G122" i="2"/>
  <c r="G120" i="2"/>
  <c r="G115" i="2"/>
  <c r="G113" i="2"/>
  <c r="G109" i="2"/>
  <c r="G107" i="2"/>
  <c r="G102" i="2"/>
  <c r="G101" i="2" s="1"/>
  <c r="G97" i="2"/>
  <c r="G96" i="2" s="1"/>
  <c r="G94" i="2"/>
  <c r="G93" i="2" s="1"/>
  <c r="G86" i="2"/>
  <c r="G84" i="2"/>
  <c r="G75" i="2"/>
  <c r="G71" i="2"/>
  <c r="G66" i="2"/>
  <c r="G63" i="2"/>
  <c r="G61" i="2"/>
  <c r="G58" i="2"/>
  <c r="G53" i="2"/>
  <c r="G49" i="2"/>
  <c r="G47" i="2"/>
  <c r="G42" i="2"/>
  <c r="G41" i="2" s="1"/>
  <c r="G40" i="2" s="1"/>
  <c r="G38" i="2"/>
  <c r="G35" i="2"/>
  <c r="G33" i="2"/>
  <c r="G31" i="2"/>
  <c r="G27" i="2"/>
  <c r="G25" i="2"/>
  <c r="G23" i="2"/>
  <c r="G21" i="2"/>
  <c r="G17" i="2"/>
  <c r="G15" i="2"/>
  <c r="G11" i="2"/>
  <c r="G9" i="2"/>
  <c r="F158" i="2"/>
  <c r="F156" i="2"/>
  <c r="F152" i="2"/>
  <c r="F150" i="2"/>
  <c r="F145" i="2"/>
  <c r="F143" i="2"/>
  <c r="F140" i="2"/>
  <c r="F133" i="2"/>
  <c r="F132" i="2" s="1"/>
  <c r="F128" i="2"/>
  <c r="F122" i="2"/>
  <c r="F120" i="2"/>
  <c r="F115" i="2"/>
  <c r="F113" i="2"/>
  <c r="F109" i="2"/>
  <c r="F107" i="2"/>
  <c r="F102" i="2"/>
  <c r="F101" i="2" s="1"/>
  <c r="F97" i="2"/>
  <c r="F96" i="2" s="1"/>
  <c r="F94" i="2"/>
  <c r="F93" i="2" s="1"/>
  <c r="F86" i="2"/>
  <c r="F84" i="2"/>
  <c r="F75" i="2"/>
  <c r="F71" i="2"/>
  <c r="F66" i="2"/>
  <c r="F63" i="2"/>
  <c r="F61" i="2"/>
  <c r="F58" i="2"/>
  <c r="F53" i="2"/>
  <c r="F49" i="2"/>
  <c r="F47" i="2"/>
  <c r="F42" i="2"/>
  <c r="F41" i="2" s="1"/>
  <c r="F40" i="2" s="1"/>
  <c r="F38" i="2"/>
  <c r="F35" i="2"/>
  <c r="F33" i="2"/>
  <c r="F27" i="2"/>
  <c r="F25" i="2"/>
  <c r="F23" i="2"/>
  <c r="F21" i="2"/>
  <c r="F17" i="2"/>
  <c r="F15" i="2"/>
  <c r="F11" i="2"/>
  <c r="F9" i="2"/>
  <c r="D158" i="2"/>
  <c r="C158" i="2"/>
  <c r="D156" i="2"/>
  <c r="C156" i="2"/>
  <c r="D152" i="2"/>
  <c r="C152" i="2"/>
  <c r="D150" i="2"/>
  <c r="C150" i="2"/>
  <c r="D145" i="2"/>
  <c r="C145" i="2"/>
  <c r="D143" i="2"/>
  <c r="C143" i="2"/>
  <c r="D140" i="2"/>
  <c r="C140" i="2"/>
  <c r="D133" i="2"/>
  <c r="C133" i="2"/>
  <c r="C132" i="2" s="1"/>
  <c r="D128" i="2"/>
  <c r="C128" i="2"/>
  <c r="D122" i="2"/>
  <c r="C122" i="2"/>
  <c r="D120" i="2"/>
  <c r="C120" i="2"/>
  <c r="D115" i="2"/>
  <c r="C115" i="2"/>
  <c r="D113" i="2"/>
  <c r="C113" i="2"/>
  <c r="D109" i="2"/>
  <c r="C109" i="2"/>
  <c r="D107" i="2"/>
  <c r="C107" i="2"/>
  <c r="D102" i="2"/>
  <c r="D101" i="2" s="1"/>
  <c r="C102" i="2"/>
  <c r="C101" i="2" s="1"/>
  <c r="D97" i="2"/>
  <c r="C97" i="2"/>
  <c r="C96" i="2" s="1"/>
  <c r="D94" i="2"/>
  <c r="C94" i="2"/>
  <c r="C93" i="2" s="1"/>
  <c r="D86" i="2"/>
  <c r="C86" i="2"/>
  <c r="D84" i="2"/>
  <c r="C84" i="2"/>
  <c r="D75" i="2"/>
  <c r="C75" i="2"/>
  <c r="D71" i="2"/>
  <c r="C71" i="2"/>
  <c r="D66" i="2"/>
  <c r="C66" i="2"/>
  <c r="D63" i="2"/>
  <c r="C63" i="2"/>
  <c r="D61" i="2"/>
  <c r="C61" i="2"/>
  <c r="D58" i="2"/>
  <c r="C58" i="2"/>
  <c r="D53" i="2"/>
  <c r="C53" i="2"/>
  <c r="D49" i="2"/>
  <c r="C49" i="2"/>
  <c r="D47" i="2"/>
  <c r="C47" i="2"/>
  <c r="D42" i="2"/>
  <c r="C42" i="2"/>
  <c r="C41" i="2" s="1"/>
  <c r="C40" i="2" s="1"/>
  <c r="D38" i="2"/>
  <c r="C38" i="2"/>
  <c r="D35" i="2"/>
  <c r="C35" i="2"/>
  <c r="D33" i="2"/>
  <c r="C33" i="2"/>
  <c r="D31" i="2"/>
  <c r="C31" i="2"/>
  <c r="D27" i="2"/>
  <c r="C27" i="2"/>
  <c r="D25" i="2"/>
  <c r="C25" i="2"/>
  <c r="D23" i="2"/>
  <c r="C23" i="2"/>
  <c r="D21" i="2"/>
  <c r="C21" i="2"/>
  <c r="D17" i="2"/>
  <c r="C17" i="2"/>
  <c r="D15" i="2"/>
  <c r="C15" i="2"/>
  <c r="D11" i="2"/>
  <c r="C11" i="2"/>
  <c r="D9" i="2"/>
  <c r="C9" i="2"/>
  <c r="I5" i="2" l="1"/>
  <c r="J94" i="2"/>
  <c r="J143" i="2"/>
  <c r="H5" i="2"/>
  <c r="J33" i="2"/>
  <c r="J75" i="2"/>
  <c r="J128" i="2"/>
  <c r="J38" i="2"/>
  <c r="J17" i="2"/>
  <c r="J86" i="2"/>
  <c r="J140" i="2"/>
  <c r="J21" i="2"/>
  <c r="J58" i="2"/>
  <c r="J15" i="2"/>
  <c r="J35" i="2"/>
  <c r="J84" i="2"/>
  <c r="J133" i="2"/>
  <c r="J27" i="2"/>
  <c r="J53" i="2"/>
  <c r="J66" i="2"/>
  <c r="J107" i="2"/>
  <c r="J120" i="2"/>
  <c r="J152" i="2"/>
  <c r="J31" i="2"/>
  <c r="J71" i="2"/>
  <c r="D93" i="2"/>
  <c r="J93" i="2" s="1"/>
  <c r="D41" i="2"/>
  <c r="J41" i="2" s="1"/>
  <c r="J42" i="2"/>
  <c r="J9" i="2"/>
  <c r="J109" i="2"/>
  <c r="J122" i="2"/>
  <c r="J156" i="2"/>
  <c r="J11" i="2"/>
  <c r="J23" i="2"/>
  <c r="J47" i="2"/>
  <c r="J61" i="2"/>
  <c r="J97" i="2"/>
  <c r="J113" i="2"/>
  <c r="J145" i="2"/>
  <c r="J158" i="2"/>
  <c r="J25" i="2"/>
  <c r="J49" i="2"/>
  <c r="J63" i="2"/>
  <c r="J101" i="2"/>
  <c r="F137" i="2"/>
  <c r="F136" i="2" s="1"/>
  <c r="F135" i="2" s="1"/>
  <c r="J102" i="2"/>
  <c r="J115" i="2"/>
  <c r="J150" i="2"/>
  <c r="C106" i="2"/>
  <c r="C105" i="2" s="1"/>
  <c r="C119" i="2"/>
  <c r="C118" i="2" s="1"/>
  <c r="C137" i="2"/>
  <c r="C136" i="2" s="1"/>
  <c r="C135" i="2" s="1"/>
  <c r="C57" i="2"/>
  <c r="G149" i="2"/>
  <c r="G148" i="2" s="1"/>
  <c r="G147" i="2" s="1"/>
  <c r="G20" i="2"/>
  <c r="G19" i="2" s="1"/>
  <c r="C149" i="2"/>
  <c r="C148" i="2" s="1"/>
  <c r="C147" i="2" s="1"/>
  <c r="D149" i="2"/>
  <c r="D20" i="2"/>
  <c r="D119" i="2"/>
  <c r="D137" i="2"/>
  <c r="D57" i="2"/>
  <c r="F119" i="2"/>
  <c r="F118" i="2" s="1"/>
  <c r="C46" i="2"/>
  <c r="C45" i="2" s="1"/>
  <c r="C44" i="2" s="1"/>
  <c r="D96" i="2"/>
  <c r="J96" i="2" s="1"/>
  <c r="D106" i="2"/>
  <c r="C8" i="2"/>
  <c r="C7" i="2" s="1"/>
  <c r="C30" i="2"/>
  <c r="C29" i="2" s="1"/>
  <c r="F149" i="2"/>
  <c r="F148" i="2" s="1"/>
  <c r="F147" i="2" s="1"/>
  <c r="D8" i="2"/>
  <c r="D30" i="2"/>
  <c r="C65" i="2"/>
  <c r="D132" i="2"/>
  <c r="J132" i="2" s="1"/>
  <c r="F20" i="2"/>
  <c r="F19" i="2" s="1"/>
  <c r="D46" i="2"/>
  <c r="D65" i="2"/>
  <c r="G8" i="2"/>
  <c r="G7" i="2" s="1"/>
  <c r="G119" i="2"/>
  <c r="G118" i="2" s="1"/>
  <c r="G137" i="2"/>
  <c r="G136" i="2" s="1"/>
  <c r="G135" i="2" s="1"/>
  <c r="G106" i="2"/>
  <c r="G105" i="2" s="1"/>
  <c r="G104" i="2" s="1"/>
  <c r="F106" i="2"/>
  <c r="F105" i="2" s="1"/>
  <c r="G65" i="2"/>
  <c r="F65" i="2"/>
  <c r="G57" i="2"/>
  <c r="F57" i="2"/>
  <c r="F46" i="2"/>
  <c r="F45" i="2" s="1"/>
  <c r="F44" i="2" s="1"/>
  <c r="G46" i="2"/>
  <c r="G45" i="2" s="1"/>
  <c r="G44" i="2" s="1"/>
  <c r="F30" i="2"/>
  <c r="F29" i="2" s="1"/>
  <c r="G30" i="2"/>
  <c r="G29" i="2" s="1"/>
  <c r="F8" i="2"/>
  <c r="F7" i="2" s="1"/>
  <c r="C20" i="2"/>
  <c r="C19" i="2" s="1"/>
  <c r="D40" i="2" l="1"/>
  <c r="J40" i="2" s="1"/>
  <c r="G6" i="2"/>
  <c r="J8" i="2"/>
  <c r="D148" i="2"/>
  <c r="J148" i="2" s="1"/>
  <c r="J149" i="2"/>
  <c r="J46" i="2"/>
  <c r="J30" i="2"/>
  <c r="J65" i="2"/>
  <c r="F56" i="2"/>
  <c r="F55" i="2" s="1"/>
  <c r="J57" i="2"/>
  <c r="J137" i="2"/>
  <c r="J119" i="2"/>
  <c r="J20" i="2"/>
  <c r="J106" i="2"/>
  <c r="C56" i="2"/>
  <c r="C55" i="2" s="1"/>
  <c r="C104" i="2"/>
  <c r="F104" i="2"/>
  <c r="G56" i="2"/>
  <c r="G55" i="2" s="1"/>
  <c r="D29" i="2"/>
  <c r="J29" i="2" s="1"/>
  <c r="D118" i="2"/>
  <c r="J118" i="2" s="1"/>
  <c r="D7" i="2"/>
  <c r="J7" i="2" s="1"/>
  <c r="C6" i="2"/>
  <c r="D19" i="2"/>
  <c r="J19" i="2" s="1"/>
  <c r="D45" i="2"/>
  <c r="J45" i="2" s="1"/>
  <c r="D105" i="2"/>
  <c r="J105" i="2" s="1"/>
  <c r="F6" i="2"/>
  <c r="D56" i="2"/>
  <c r="D136" i="2"/>
  <c r="J136" i="2" s="1"/>
  <c r="F5" i="2" l="1"/>
  <c r="D147" i="2"/>
  <c r="J147" i="2" s="1"/>
  <c r="C5" i="2"/>
  <c r="G5" i="2"/>
  <c r="J56" i="2"/>
  <c r="D135" i="2"/>
  <c r="J135" i="2" s="1"/>
  <c r="D104" i="2"/>
  <c r="J104" i="2" s="1"/>
  <c r="D55" i="2"/>
  <c r="J55" i="2" s="1"/>
  <c r="D6" i="2"/>
  <c r="D44" i="2"/>
  <c r="J44" i="2" s="1"/>
  <c r="J6" i="2" l="1"/>
  <c r="D5" i="2"/>
  <c r="J5" i="2" s="1"/>
</calcChain>
</file>

<file path=xl/sharedStrings.xml><?xml version="1.0" encoding="utf-8"?>
<sst xmlns="http://schemas.openxmlformats.org/spreadsheetml/2006/main" count="323" uniqueCount="126">
  <si>
    <t>11</t>
  </si>
  <si>
    <t>Opći prihodi i primici</t>
  </si>
  <si>
    <t>32</t>
  </si>
  <si>
    <t>Materijalni rashodi</t>
  </si>
  <si>
    <t>321</t>
  </si>
  <si>
    <t>Naknade troškova zaposlenima</t>
  </si>
  <si>
    <t>3211</t>
  </si>
  <si>
    <t>Službena putovanja</t>
  </si>
  <si>
    <t>3213</t>
  </si>
  <si>
    <t>Stručno usavršavanje zaposlenika</t>
  </si>
  <si>
    <t>323</t>
  </si>
  <si>
    <t>Rashodi za usluge</t>
  </si>
  <si>
    <t>3237</t>
  </si>
  <si>
    <t>Intelektualne i osobne usluge</t>
  </si>
  <si>
    <t>322</t>
  </si>
  <si>
    <t>Rashodi za materijal i energiju</t>
  </si>
  <si>
    <t>3221</t>
  </si>
  <si>
    <t>Uredski materijal i ostali materijalni rashodi</t>
  </si>
  <si>
    <t>3236</t>
  </si>
  <si>
    <t>Zdravstvene i veterinarske usluge</t>
  </si>
  <si>
    <t>3239</t>
  </si>
  <si>
    <t>Ostale usluge</t>
  </si>
  <si>
    <t>329</t>
  </si>
  <si>
    <t>Ostali nespomenuti rashodi poslovanja</t>
  </si>
  <si>
    <t>3295</t>
  </si>
  <si>
    <t>Pristojbe i naknade</t>
  </si>
  <si>
    <t>3296</t>
  </si>
  <si>
    <t>Troškovi sudskih postupaka</t>
  </si>
  <si>
    <t>31</t>
  </si>
  <si>
    <t>Rashodi za zaposlene</t>
  </si>
  <si>
    <t>311</t>
  </si>
  <si>
    <t>Plaće (Bruto)</t>
  </si>
  <si>
    <t>3111</t>
  </si>
  <si>
    <t>Plaće za redovan rad</t>
  </si>
  <si>
    <t>3113</t>
  </si>
  <si>
    <t>Plaće za prekovremeni rad</t>
  </si>
  <si>
    <t>312</t>
  </si>
  <si>
    <t>Ostali rashodi za zaposlene</t>
  </si>
  <si>
    <t>3121</t>
  </si>
  <si>
    <t>313</t>
  </si>
  <si>
    <t>Doprinosi na plaće</t>
  </si>
  <si>
    <t>3132</t>
  </si>
  <si>
    <t>Doprinosi za obvezno zdravstveno osiguranje</t>
  </si>
  <si>
    <t>3212</t>
  </si>
  <si>
    <t>Naknade za prijevoz, za rad na terenu i odvojeni život</t>
  </si>
  <si>
    <t>3214</t>
  </si>
  <si>
    <t>Ostale naknade troškova zaposlenima</t>
  </si>
  <si>
    <t>3223</t>
  </si>
  <si>
    <t>Energija</t>
  </si>
  <si>
    <t>3225</t>
  </si>
  <si>
    <t>Sitni inventar i auto gume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</si>
  <si>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</si>
  <si>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</si>
  <si>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</si>
  <si>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</si>
  <si>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</si>
  <si>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</si>
  <si>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3235</t>
  </si>
  <si>
    <t>Zakupnine i najamnine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</si>
  <si>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</si>
  <si>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</si>
  <si>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</si>
  <si>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</si>
  <si>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</si>
  <si>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</si>
  <si>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</si>
  <si>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</si>
  <si>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3299</t>
  </si>
  <si>
    <t>34</t>
  </si>
  <si>
    <t>Financijski rashodi</t>
  </si>
  <si>
    <t>343</t>
  </si>
  <si>
    <t>Ostali financijski rashodi</t>
  </si>
  <si>
    <t>3431</t>
  </si>
  <si>
    <t>Bankarske usluge i usluge platnog prometa</t>
  </si>
  <si>
    <t>Vlastiti prihodi</t>
  </si>
  <si>
    <t>42</t>
  </si>
  <si>
    <t>Rashodi za nabavu proizvedene dugotrajne imovine</t>
  </si>
  <si>
    <t>422</t>
  </si>
  <si>
    <t>Postrojenja i oprema</t>
  </si>
  <si>
    <t>43</t>
  </si>
  <si>
    <t>Ostali prihodi za posebne namjene</t>
  </si>
  <si>
    <t>4221</t>
  </si>
  <si>
    <t>Uredska oprema i namještaj</t>
  </si>
  <si>
    <t>51</t>
  </si>
  <si>
    <t>Pomoći EU</t>
  </si>
  <si>
    <t>4222</t>
  </si>
  <si>
    <t>Komunikacijska oprema</t>
  </si>
  <si>
    <t>3238</t>
  </si>
  <si>
    <t>Računalne usluge</t>
  </si>
  <si>
    <t>45</t>
  </si>
  <si>
    <t>Rashodi za dodatna ulaganja na nefinancijskoj imovini</t>
  </si>
  <si>
    <t>451</t>
  </si>
  <si>
    <t>Dodatna ulaganja na građevinskim objektima</t>
  </si>
  <si>
    <t>4511</t>
  </si>
  <si>
    <t>4223</t>
  </si>
  <si>
    <t>Oprema za održavanje i zaštitu</t>
  </si>
  <si>
    <t>10910</t>
  </si>
  <si>
    <t>Pravosudna akademija</t>
  </si>
  <si>
    <t>A629024</t>
  </si>
  <si>
    <t>STRUČNO USAVRŠAVANJE PRAVOSUDNIH DUŽNOSNIKA I SAVJETNIKA U PRAVOSUDNIM TIJELIMA</t>
  </si>
  <si>
    <t>324</t>
  </si>
  <si>
    <t>Naknade troškova osobama izvan radnog odnosa</t>
  </si>
  <si>
    <t>3241</t>
  </si>
  <si>
    <t>61</t>
  </si>
  <si>
    <t>Donacije</t>
  </si>
  <si>
    <t>A630051</t>
  </si>
  <si>
    <t>IZBOR I OBUKA VJEŽBENIKA U PRAVOSUDNIM TIJELIMA RH</t>
  </si>
  <si>
    <t>A844001</t>
  </si>
  <si>
    <t>ADMINISTRACIJA I UPRAVLJANJE PRAVOSUDNE AKADEMIJE</t>
  </si>
  <si>
    <t>A844002</t>
  </si>
  <si>
    <t>DRŽAVNA ŠKOLA ZA PRAVOSUDNE DUŽNOSNIKE</t>
  </si>
  <si>
    <t>A844003</t>
  </si>
  <si>
    <t>STRUČNO USAVRŠAVANJE SLUŽBENIKA IZ PODRUČJA PRAVOSUĐA</t>
  </si>
  <si>
    <t>A844006</t>
  </si>
  <si>
    <t>STRUČNO USAVRŠAVANJE DRUGIH SUDIONIKA U POSTUPCIMA PRED PRAVOSUDNIM TIJELIMA</t>
  </si>
  <si>
    <t>Smanjenje</t>
  </si>
  <si>
    <t>Novi plan za 2024.</t>
  </si>
  <si>
    <t>Povećanje</t>
  </si>
  <si>
    <t>Tekući plan 2024.</t>
  </si>
  <si>
    <t>Plan 2024. NN 149/23</t>
  </si>
  <si>
    <t>Uštede</t>
  </si>
  <si>
    <t>Nedostatna sredstva</t>
  </si>
  <si>
    <t>8</t>
  </si>
  <si>
    <t>"PRERASPODJELA" unutar odobrenih sredstava</t>
  </si>
  <si>
    <t>MINISTARSTVO PRAVOSUĐA, UPRAVE I DIGITALNE TRANSFORMACIJE</t>
  </si>
  <si>
    <t>Izvršenje 12.08.24.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</si>
</sst>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\ #,##0"/>
  </numFmts>
  <fonts count="6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medium">
        <color indexed="64"/>
      </top>
      <bottom style="thin">
        <color indexed="18"/>
      </bottom>
      <diagonal/>
    </border>
    <border>
      <left style="thin">
        <color indexed="18"/>
      </left>
      <right/>
      <top style="medium">
        <color indexed="64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ck">
        <color indexed="18"/>
      </top>
      <bottom style="thin">
        <color indexed="18"/>
      </bottom>
      <diagonal/>
    </border>
  </borders>
  <cellStyleXfs count="8">
    <xf numFmtId="0" fontId="0" fillId="2" borderId="0"/>
    <xf numFmtId="4" fontId="1" fillId="3" borderId="1" applyNumberFormat="0" applyProtection="0">
      <alignment horizontal="left" vertical="center" indent="1"/>
    </xf>
    <xf numFmtId="0" fontId="1" fillId="5" borderId="1" applyNumberFormat="0" applyProtection="0">
      <alignment horizontal="left" vertical="center" indent="1"/>
    </xf>
    <xf numFmtId="0" fontId="1" fillId="6" borderId="1" applyNumberFormat="0" applyProtection="0">
      <alignment horizontal="left" vertical="center" indent="1"/>
    </xf>
    <xf numFmtId="0" fontId="1" fillId="7" borderId="1" applyNumberFormat="0" applyProtection="0">
      <alignment horizontal="left" vertical="center" indent="1"/>
    </xf>
    <xf numFmtId="4" fontId="1" fillId="8" borderId="1" applyNumberFormat="0" applyProtection="0">
      <alignment vertical="center"/>
    </xf>
    <xf numFmtId="0" fontId="1" fillId="9" borderId="1" applyNumberFormat="0" applyProtection="0">
      <alignment horizontal="left" vertical="center" wrapText="1" indent="1"/>
    </xf>
    <xf numFmtId="4" fontId="1" fillId="0" borderId="1" applyNumberFormat="0" applyProtection="0">
      <alignment horizontal="right" vertical="center"/>
    </xf>
  </cellStyleXfs>
  <cellXfs count="50">
    <xf numFmtId="0" fontId="0" fillId="2" borderId="0" xfId="0"/>
    <xf numFmtId="4" fontId="0" fillId="2" borderId="0" xfId="0" applyNumberFormat="1"/>
    <xf numFmtId="0" fontId="0" fillId="4" borderId="0" xfId="0" applyFill="1"/>
    <xf numFmtId="0" fontId="0" fillId="0" borderId="0" xfId="0" applyFill="1"/>
    <xf numFmtId="4" fontId="0" fillId="0" borderId="0" xfId="0" applyNumberFormat="1" applyFill="1"/>
    <xf numFmtId="0" fontId="1" fillId="9" borderId="2" xfId="6" quotePrefix="1" applyBorder="1" applyAlignment="1">
      <alignment horizontal="left" vertical="center" wrapText="1" indent="4"/>
    </xf>
    <xf numFmtId="0" fontId="1" fillId="9" borderId="1" xfId="6" quotePrefix="1" applyBorder="1" applyAlignment="1">
      <alignment horizontal="left" vertical="center" wrapText="1"/>
    </xf>
    <xf numFmtId="3" fontId="1" fillId="8" borderId="1" xfId="5" applyNumberFormat="1" applyBorder="1">
      <alignment vertical="center"/>
    </xf>
    <xf numFmtId="3" fontId="1" fillId="8" borderId="7" xfId="5" applyNumberFormat="1" applyBorder="1">
      <alignment vertical="center"/>
    </xf>
    <xf numFmtId="0" fontId="1" fillId="6" borderId="2" xfId="3" quotePrefix="1" applyBorder="1" applyAlignment="1">
      <alignment horizontal="left" vertical="center" indent="5"/>
    </xf>
    <xf numFmtId="0" fontId="1" fillId="6" borderId="1" xfId="3" quotePrefix="1" applyBorder="1" applyAlignment="1">
      <alignment horizontal="left" vertical="center"/>
    </xf>
    <xf numFmtId="0" fontId="1" fillId="6" borderId="2" xfId="3" quotePrefix="1" applyBorder="1" applyAlignment="1">
      <alignment horizontal="left" vertical="center" indent="6"/>
    </xf>
    <xf numFmtId="0" fontId="1" fillId="6" borderId="2" xfId="3" quotePrefix="1" applyBorder="1" applyAlignment="1">
      <alignment horizontal="left" vertical="center" indent="7"/>
    </xf>
    <xf numFmtId="0" fontId="1" fillId="6" borderId="2" xfId="3" quotePrefix="1" applyBorder="1" applyAlignment="1">
      <alignment horizontal="left" vertical="center" indent="8"/>
    </xf>
    <xf numFmtId="3" fontId="1" fillId="0" borderId="1" xfId="7" applyNumberFormat="1" applyBorder="1">
      <alignment horizontal="right" vertical="center"/>
    </xf>
    <xf numFmtId="4" fontId="1" fillId="0" borderId="1" xfId="7" applyNumberFormat="1" applyBorder="1">
      <alignment horizontal="right" vertical="center"/>
    </xf>
    <xf numFmtId="164" fontId="1" fillId="0" borderId="1" xfId="7" applyNumberFormat="1" applyBorder="1">
      <alignment horizontal="right" vertical="center"/>
    </xf>
    <xf numFmtId="0" fontId="0" fillId="11" borderId="0" xfId="0" applyFill="1" applyBorder="1"/>
    <xf numFmtId="0" fontId="3" fillId="11" borderId="5" xfId="1" quotePrefix="1" applyNumberFormat="1" applyFont="1" applyFill="1" applyBorder="1" applyAlignment="1">
      <alignment horizontal="center" vertical="center" wrapText="1"/>
    </xf>
    <xf numFmtId="0" fontId="3" fillId="11" borderId="4" xfId="1" quotePrefix="1" applyNumberFormat="1" applyFont="1" applyFill="1" applyBorder="1" applyAlignment="1">
      <alignment horizontal="center" vertical="center" wrapText="1"/>
    </xf>
    <xf numFmtId="0" fontId="3" fillId="11" borderId="6" xfId="1" quotePrefix="1" applyNumberFormat="1" applyFont="1" applyFill="1" applyBorder="1" applyAlignment="1">
      <alignment horizontal="center" vertical="center" wrapText="1"/>
    </xf>
    <xf numFmtId="3" fontId="1" fillId="10" borderId="10" xfId="5" applyNumberFormat="1" applyFill="1" applyBorder="1">
      <alignment vertical="center"/>
    </xf>
    <xf numFmtId="0" fontId="2" fillId="11" borderId="5" xfId="1" quotePrefix="1" applyNumberFormat="1" applyFont="1" applyFill="1" applyBorder="1" applyAlignment="1">
      <alignment horizontal="left" vertical="center" wrapText="1" indent="1"/>
    </xf>
    <xf numFmtId="0" fontId="2" fillId="11" borderId="4" xfId="1" quotePrefix="1" applyNumberFormat="1" applyFont="1" applyFill="1" applyBorder="1" applyAlignment="1">
      <alignment horizontal="left" vertical="center" wrapText="1" indent="1"/>
    </xf>
    <xf numFmtId="0" fontId="0" fillId="11" borderId="14" xfId="0" applyFill="1" applyBorder="1"/>
    <xf numFmtId="3" fontId="1" fillId="10" borderId="23" xfId="5" applyNumberFormat="1" applyFill="1" applyBorder="1">
      <alignment vertical="center"/>
    </xf>
    <xf numFmtId="3" fontId="1" fillId="0" borderId="7" xfId="7" applyNumberFormat="1" applyBorder="1">
      <alignment horizontal="right" vertical="center"/>
    </xf>
    <xf numFmtId="4" fontId="1" fillId="10" borderId="10" xfId="5" applyNumberFormat="1" applyFill="1" applyBorder="1">
      <alignment vertical="center"/>
    </xf>
    <xf numFmtId="4" fontId="1" fillId="8" borderId="1" xfId="5" applyNumberFormat="1">
      <alignment vertical="center"/>
    </xf>
    <xf numFmtId="4" fontId="1" fillId="0" borderId="1" xfId="7" applyNumberFormat="1">
      <alignment horizontal="right" vertical="center"/>
    </xf>
    <xf numFmtId="4" fontId="1" fillId="0" borderId="1" xfId="5" applyNumberFormat="1" applyFill="1">
      <alignment vertical="center"/>
    </xf>
    <xf numFmtId="4" fontId="1" fillId="8" borderId="1" xfId="5" applyNumberFormat="1" applyBorder="1">
      <alignment vertical="center"/>
    </xf>
    <xf numFmtId="0" fontId="4" fillId="10" borderId="10" xfId="4" quotePrefix="1" applyFont="1" applyFill="1" applyBorder="1" applyAlignment="1">
      <alignment horizontal="left" vertical="center"/>
    </xf>
    <xf numFmtId="0" fontId="5" fillId="10" borderId="22" xfId="4" quotePrefix="1" applyFont="1" applyFill="1" applyBorder="1" applyAlignment="1">
      <alignment horizontal="left" vertical="center" indent="3"/>
    </xf>
    <xf numFmtId="0" fontId="2" fillId="11" borderId="20" xfId="1" quotePrefix="1" applyNumberFormat="1" applyFont="1" applyFill="1" applyBorder="1" applyAlignment="1">
      <alignment horizontal="center" vertical="center" wrapText="1"/>
    </xf>
    <xf numFmtId="0" fontId="2" fillId="11" borderId="11" xfId="1" quotePrefix="1" applyNumberFormat="1" applyFont="1" applyFill="1" applyBorder="1" applyAlignment="1">
      <alignment horizontal="center" vertical="center" wrapText="1"/>
    </xf>
    <xf numFmtId="0" fontId="2" fillId="11" borderId="15" xfId="1" quotePrefix="1" applyNumberFormat="1" applyFont="1" applyFill="1" applyBorder="1" applyAlignment="1">
      <alignment horizontal="center" vertical="center" wrapText="1"/>
    </xf>
    <xf numFmtId="0" fontId="2" fillId="11" borderId="16" xfId="1" quotePrefix="1" applyNumberFormat="1" applyFont="1" applyFill="1" applyBorder="1" applyAlignment="1">
      <alignment horizontal="center" vertical="center" wrapText="1"/>
    </xf>
    <xf numFmtId="0" fontId="2" fillId="11" borderId="21" xfId="1" quotePrefix="1" applyNumberFormat="1" applyFont="1" applyFill="1" applyBorder="1" applyAlignment="1">
      <alignment horizontal="center" vertical="center" wrapText="1"/>
    </xf>
    <xf numFmtId="0" fontId="2" fillId="11" borderId="3" xfId="1" quotePrefix="1" applyNumberFormat="1" applyFont="1" applyFill="1" applyBorder="1" applyAlignment="1">
      <alignment horizontal="center" vertical="center" wrapText="1"/>
    </xf>
    <xf numFmtId="0" fontId="2" fillId="11" borderId="17" xfId="1" quotePrefix="1" applyNumberFormat="1" applyFont="1" applyFill="1" applyBorder="1" applyAlignment="1">
      <alignment horizontal="center" vertical="center" wrapText="1"/>
    </xf>
    <xf numFmtId="0" fontId="2" fillId="11" borderId="12" xfId="1" quotePrefix="1" applyNumberFormat="1" applyFont="1" applyFill="1" applyBorder="1" applyAlignment="1">
      <alignment horizontal="center" vertical="center" wrapText="1"/>
    </xf>
    <xf numFmtId="0" fontId="2" fillId="11" borderId="18" xfId="1" quotePrefix="1" applyNumberFormat="1" applyFont="1" applyFill="1" applyBorder="1" applyAlignment="1">
      <alignment horizontal="center" vertical="center" wrapText="1"/>
    </xf>
    <xf numFmtId="0" fontId="2" fillId="11" borderId="5" xfId="1" quotePrefix="1" applyNumberFormat="1" applyFont="1" applyFill="1" applyBorder="1" applyAlignment="1">
      <alignment horizontal="center" vertical="center" wrapText="1"/>
    </xf>
    <xf numFmtId="4" fontId="2" fillId="11" borderId="18" xfId="1" quotePrefix="1" applyNumberFormat="1" applyFont="1" applyFill="1" applyBorder="1" applyAlignment="1">
      <alignment horizontal="center" vertical="center" wrapText="1"/>
    </xf>
    <xf numFmtId="4" fontId="2" fillId="11" borderId="5" xfId="1" quotePrefix="1" applyNumberFormat="1" applyFont="1" applyFill="1" applyBorder="1" applyAlignment="1">
      <alignment horizontal="center" vertical="center" wrapText="1"/>
    </xf>
    <xf numFmtId="0" fontId="2" fillId="11" borderId="9" xfId="1" quotePrefix="1" applyNumberFormat="1" applyFont="1" applyFill="1" applyBorder="1" applyAlignment="1">
      <alignment horizontal="center" vertical="center" wrapText="1"/>
    </xf>
    <xf numFmtId="0" fontId="2" fillId="11" borderId="8" xfId="1" quotePrefix="1" applyNumberFormat="1" applyFont="1" applyFill="1" applyBorder="1" applyAlignment="1">
      <alignment horizontal="center" vertical="center" wrapText="1"/>
    </xf>
    <xf numFmtId="0" fontId="2" fillId="11" borderId="19" xfId="1" quotePrefix="1" applyNumberFormat="1" applyFont="1" applyFill="1" applyBorder="1" applyAlignment="1">
      <alignment horizontal="center" vertical="center" wrapText="1"/>
    </xf>
    <xf numFmtId="0" fontId="2" fillId="11" borderId="13" xfId="1" quotePrefix="1" applyNumberFormat="1" applyFont="1" applyFill="1" applyBorder="1" applyAlignment="1">
      <alignment horizontal="center" vertical="center" wrapText="1"/>
    </xf>
  </cellXfs>
  <cellStyles count="8">
    <cellStyle name="Normalno" xfId="0" builtinId="0"/>
    <cellStyle name="SAPBEXaggData" xfId="5"/>
    <cellStyle name="SAPBEXHLevel0" xfId="2"/>
    <cellStyle name="SAPBEXHLevel1" xfId="4"/>
    <cellStyle name="SAPBEXHLevel2" xfId="6"/>
    <cellStyle name="SAPBEXHLevel3" xfId="3"/>
    <cellStyle name="SAPBEXstdData" xfId="7"/>
    <cellStyle name="SAPBEXstdItem" xfId="1"/>
  </cellStyles>
  <dxfs count="0"/>
  <tableStyles count="0" defaultTableStyle="TableStyleMedium2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anusic\Desktop\PRORA&#268;UN%202025-2027\109-034-PRORA&#268;IN%202025-2027-B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0001PR"/>
      <sheetName val="109-034"/>
      <sheetName val="109-05"/>
      <sheetName val="109-svi"/>
      <sheetName val="Graph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05"/>
  <sheetViews>
    <sheetView tabSelected="1" zoomScale="120" zoomScaleNormal="120" workbookViewId="0">
      <selection activeCell="I164" sqref="I164"/>
    </sheetView>
  </sheetViews>
  <sheetFormatPr defaultRowHeight="11.25" x14ac:dyDescent="0.2"/>
  <cols>
    <col min="1" max="1" width="22.5" customWidth="1"/>
    <col min="2" max="2" width="57.1640625" customWidth="1"/>
    <col min="3" max="3" width="13.83203125" customWidth="1"/>
    <col min="4" max="4" width="16.6640625" customWidth="1"/>
    <col min="5" max="5" width="14.1640625" style="1" customWidth="1"/>
    <col min="6" max="6" width="15.33203125" style="2" customWidth="1"/>
    <col min="7" max="10" width="14.6640625" style="2" customWidth="1"/>
    <col min="11" max="11" width="13" style="3" customWidth="1"/>
    <col min="12" max="12" width="19.1640625" style="3" customWidth="1"/>
    <col min="13" max="13" width="13.83203125" style="3" bestFit="1" customWidth="1"/>
    <col min="14" max="14" width="13.5" style="3" customWidth="1"/>
    <col min="15" max="68" width="9.1640625" style="3"/>
    <col min="256" max="256" width="22.5" customWidth="1"/>
    <col min="257" max="257" width="48.5" customWidth="1"/>
    <col min="258" max="258" width="19.1640625" customWidth="1"/>
    <col min="259" max="259" width="17.6640625" customWidth="1"/>
    <col min="260" max="260" width="17.1640625" customWidth="1"/>
    <col min="261" max="261" width="14.5" customWidth="1"/>
    <col min="262" max="262" width="16.5" customWidth="1"/>
    <col min="263" max="264" width="15.33203125" customWidth="1"/>
    <col min="265" max="265" width="14.6640625" customWidth="1"/>
    <col min="266" max="266" width="13.83203125" bestFit="1" customWidth="1"/>
    <col min="267" max="267" width="10" customWidth="1"/>
    <col min="268" max="268" width="13.1640625" customWidth="1"/>
    <col min="269" max="269" width="13.83203125" bestFit="1" customWidth="1"/>
    <col min="270" max="270" width="13.5" customWidth="1"/>
    <col min="512" max="512" width="22.5" customWidth="1"/>
    <col min="513" max="513" width="48.5" customWidth="1"/>
    <col min="514" max="514" width="19.1640625" customWidth="1"/>
    <col min="515" max="515" width="17.6640625" customWidth="1"/>
    <col min="516" max="516" width="17.1640625" customWidth="1"/>
    <col min="517" max="517" width="14.5" customWidth="1"/>
    <col min="518" max="518" width="16.5" customWidth="1"/>
    <col min="519" max="520" width="15.33203125" customWidth="1"/>
    <col min="521" max="521" width="14.6640625" customWidth="1"/>
    <col min="522" max="522" width="13.83203125" bestFit="1" customWidth="1"/>
    <col min="523" max="523" width="10" customWidth="1"/>
    <col min="524" max="524" width="13.1640625" customWidth="1"/>
    <col min="525" max="525" width="13.83203125" bestFit="1" customWidth="1"/>
    <col min="526" max="526" width="13.5" customWidth="1"/>
    <col min="768" max="768" width="22.5" customWidth="1"/>
    <col min="769" max="769" width="48.5" customWidth="1"/>
    <col min="770" max="770" width="19.1640625" customWidth="1"/>
    <col min="771" max="771" width="17.6640625" customWidth="1"/>
    <col min="772" max="772" width="17.1640625" customWidth="1"/>
    <col min="773" max="773" width="14.5" customWidth="1"/>
    <col min="774" max="774" width="16.5" customWidth="1"/>
    <col min="775" max="776" width="15.33203125" customWidth="1"/>
    <col min="777" max="777" width="14.6640625" customWidth="1"/>
    <col min="778" max="778" width="13.83203125" bestFit="1" customWidth="1"/>
    <col min="779" max="779" width="10" customWidth="1"/>
    <col min="780" max="780" width="13.1640625" customWidth="1"/>
    <col min="781" max="781" width="13.83203125" bestFit="1" customWidth="1"/>
    <col min="782" max="782" width="13.5" customWidth="1"/>
    <col min="1024" max="1024" width="22.5" customWidth="1"/>
    <col min="1025" max="1025" width="48.5" customWidth="1"/>
    <col min="1026" max="1026" width="19.1640625" customWidth="1"/>
    <col min="1027" max="1027" width="17.6640625" customWidth="1"/>
    <col min="1028" max="1028" width="17.1640625" customWidth="1"/>
    <col min="1029" max="1029" width="14.5" customWidth="1"/>
    <col min="1030" max="1030" width="16.5" customWidth="1"/>
    <col min="1031" max="1032" width="15.33203125" customWidth="1"/>
    <col min="1033" max="1033" width="14.6640625" customWidth="1"/>
    <col min="1034" max="1034" width="13.83203125" bestFit="1" customWidth="1"/>
    <col min="1035" max="1035" width="10" customWidth="1"/>
    <col min="1036" max="1036" width="13.1640625" customWidth="1"/>
    <col min="1037" max="1037" width="13.83203125" bestFit="1" customWidth="1"/>
    <col min="1038" max="1038" width="13.5" customWidth="1"/>
    <col min="1280" max="1280" width="22.5" customWidth="1"/>
    <col min="1281" max="1281" width="48.5" customWidth="1"/>
    <col min="1282" max="1282" width="19.1640625" customWidth="1"/>
    <col min="1283" max="1283" width="17.6640625" customWidth="1"/>
    <col min="1284" max="1284" width="17.1640625" customWidth="1"/>
    <col min="1285" max="1285" width="14.5" customWidth="1"/>
    <col min="1286" max="1286" width="16.5" customWidth="1"/>
    <col min="1287" max="1288" width="15.33203125" customWidth="1"/>
    <col min="1289" max="1289" width="14.6640625" customWidth="1"/>
    <col min="1290" max="1290" width="13.83203125" bestFit="1" customWidth="1"/>
    <col min="1291" max="1291" width="10" customWidth="1"/>
    <col min="1292" max="1292" width="13.1640625" customWidth="1"/>
    <col min="1293" max="1293" width="13.83203125" bestFit="1" customWidth="1"/>
    <col min="1294" max="1294" width="13.5" customWidth="1"/>
    <col min="1536" max="1536" width="22.5" customWidth="1"/>
    <col min="1537" max="1537" width="48.5" customWidth="1"/>
    <col min="1538" max="1538" width="19.1640625" customWidth="1"/>
    <col min="1539" max="1539" width="17.6640625" customWidth="1"/>
    <col min="1540" max="1540" width="17.1640625" customWidth="1"/>
    <col min="1541" max="1541" width="14.5" customWidth="1"/>
    <col min="1542" max="1542" width="16.5" customWidth="1"/>
    <col min="1543" max="1544" width="15.33203125" customWidth="1"/>
    <col min="1545" max="1545" width="14.6640625" customWidth="1"/>
    <col min="1546" max="1546" width="13.83203125" bestFit="1" customWidth="1"/>
    <col min="1547" max="1547" width="10" customWidth="1"/>
    <col min="1548" max="1548" width="13.1640625" customWidth="1"/>
    <col min="1549" max="1549" width="13.83203125" bestFit="1" customWidth="1"/>
    <col min="1550" max="1550" width="13.5" customWidth="1"/>
    <col min="1792" max="1792" width="22.5" customWidth="1"/>
    <col min="1793" max="1793" width="48.5" customWidth="1"/>
    <col min="1794" max="1794" width="19.1640625" customWidth="1"/>
    <col min="1795" max="1795" width="17.6640625" customWidth="1"/>
    <col min="1796" max="1796" width="17.1640625" customWidth="1"/>
    <col min="1797" max="1797" width="14.5" customWidth="1"/>
    <col min="1798" max="1798" width="16.5" customWidth="1"/>
    <col min="1799" max="1800" width="15.33203125" customWidth="1"/>
    <col min="1801" max="1801" width="14.6640625" customWidth="1"/>
    <col min="1802" max="1802" width="13.83203125" bestFit="1" customWidth="1"/>
    <col min="1803" max="1803" width="10" customWidth="1"/>
    <col min="1804" max="1804" width="13.1640625" customWidth="1"/>
    <col min="1805" max="1805" width="13.83203125" bestFit="1" customWidth="1"/>
    <col min="1806" max="1806" width="13.5" customWidth="1"/>
    <col min="2048" max="2048" width="22.5" customWidth="1"/>
    <col min="2049" max="2049" width="48.5" customWidth="1"/>
    <col min="2050" max="2050" width="19.1640625" customWidth="1"/>
    <col min="2051" max="2051" width="17.6640625" customWidth="1"/>
    <col min="2052" max="2052" width="17.1640625" customWidth="1"/>
    <col min="2053" max="2053" width="14.5" customWidth="1"/>
    <col min="2054" max="2054" width="16.5" customWidth="1"/>
    <col min="2055" max="2056" width="15.33203125" customWidth="1"/>
    <col min="2057" max="2057" width="14.6640625" customWidth="1"/>
    <col min="2058" max="2058" width="13.83203125" bestFit="1" customWidth="1"/>
    <col min="2059" max="2059" width="10" customWidth="1"/>
    <col min="2060" max="2060" width="13.1640625" customWidth="1"/>
    <col min="2061" max="2061" width="13.83203125" bestFit="1" customWidth="1"/>
    <col min="2062" max="2062" width="13.5" customWidth="1"/>
    <col min="2304" max="2304" width="22.5" customWidth="1"/>
    <col min="2305" max="2305" width="48.5" customWidth="1"/>
    <col min="2306" max="2306" width="19.1640625" customWidth="1"/>
    <col min="2307" max="2307" width="17.6640625" customWidth="1"/>
    <col min="2308" max="2308" width="17.1640625" customWidth="1"/>
    <col min="2309" max="2309" width="14.5" customWidth="1"/>
    <col min="2310" max="2310" width="16.5" customWidth="1"/>
    <col min="2311" max="2312" width="15.33203125" customWidth="1"/>
    <col min="2313" max="2313" width="14.6640625" customWidth="1"/>
    <col min="2314" max="2314" width="13.83203125" bestFit="1" customWidth="1"/>
    <col min="2315" max="2315" width="10" customWidth="1"/>
    <col min="2316" max="2316" width="13.1640625" customWidth="1"/>
    <col min="2317" max="2317" width="13.83203125" bestFit="1" customWidth="1"/>
    <col min="2318" max="2318" width="13.5" customWidth="1"/>
    <col min="2560" max="2560" width="22.5" customWidth="1"/>
    <col min="2561" max="2561" width="48.5" customWidth="1"/>
    <col min="2562" max="2562" width="19.1640625" customWidth="1"/>
    <col min="2563" max="2563" width="17.6640625" customWidth="1"/>
    <col min="2564" max="2564" width="17.1640625" customWidth="1"/>
    <col min="2565" max="2565" width="14.5" customWidth="1"/>
    <col min="2566" max="2566" width="16.5" customWidth="1"/>
    <col min="2567" max="2568" width="15.33203125" customWidth="1"/>
    <col min="2569" max="2569" width="14.6640625" customWidth="1"/>
    <col min="2570" max="2570" width="13.83203125" bestFit="1" customWidth="1"/>
    <col min="2571" max="2571" width="10" customWidth="1"/>
    <col min="2572" max="2572" width="13.1640625" customWidth="1"/>
    <col min="2573" max="2573" width="13.83203125" bestFit="1" customWidth="1"/>
    <col min="2574" max="2574" width="13.5" customWidth="1"/>
    <col min="2816" max="2816" width="22.5" customWidth="1"/>
    <col min="2817" max="2817" width="48.5" customWidth="1"/>
    <col min="2818" max="2818" width="19.1640625" customWidth="1"/>
    <col min="2819" max="2819" width="17.6640625" customWidth="1"/>
    <col min="2820" max="2820" width="17.1640625" customWidth="1"/>
    <col min="2821" max="2821" width="14.5" customWidth="1"/>
    <col min="2822" max="2822" width="16.5" customWidth="1"/>
    <col min="2823" max="2824" width="15.33203125" customWidth="1"/>
    <col min="2825" max="2825" width="14.6640625" customWidth="1"/>
    <col min="2826" max="2826" width="13.83203125" bestFit="1" customWidth="1"/>
    <col min="2827" max="2827" width="10" customWidth="1"/>
    <col min="2828" max="2828" width="13.1640625" customWidth="1"/>
    <col min="2829" max="2829" width="13.83203125" bestFit="1" customWidth="1"/>
    <col min="2830" max="2830" width="13.5" customWidth="1"/>
    <col min="3072" max="3072" width="22.5" customWidth="1"/>
    <col min="3073" max="3073" width="48.5" customWidth="1"/>
    <col min="3074" max="3074" width="19.1640625" customWidth="1"/>
    <col min="3075" max="3075" width="17.6640625" customWidth="1"/>
    <col min="3076" max="3076" width="17.1640625" customWidth="1"/>
    <col min="3077" max="3077" width="14.5" customWidth="1"/>
    <col min="3078" max="3078" width="16.5" customWidth="1"/>
    <col min="3079" max="3080" width="15.33203125" customWidth="1"/>
    <col min="3081" max="3081" width="14.6640625" customWidth="1"/>
    <col min="3082" max="3082" width="13.83203125" bestFit="1" customWidth="1"/>
    <col min="3083" max="3083" width="10" customWidth="1"/>
    <col min="3084" max="3084" width="13.1640625" customWidth="1"/>
    <col min="3085" max="3085" width="13.83203125" bestFit="1" customWidth="1"/>
    <col min="3086" max="3086" width="13.5" customWidth="1"/>
    <col min="3328" max="3328" width="22.5" customWidth="1"/>
    <col min="3329" max="3329" width="48.5" customWidth="1"/>
    <col min="3330" max="3330" width="19.1640625" customWidth="1"/>
    <col min="3331" max="3331" width="17.6640625" customWidth="1"/>
    <col min="3332" max="3332" width="17.1640625" customWidth="1"/>
    <col min="3333" max="3333" width="14.5" customWidth="1"/>
    <col min="3334" max="3334" width="16.5" customWidth="1"/>
    <col min="3335" max="3336" width="15.33203125" customWidth="1"/>
    <col min="3337" max="3337" width="14.6640625" customWidth="1"/>
    <col min="3338" max="3338" width="13.83203125" bestFit="1" customWidth="1"/>
    <col min="3339" max="3339" width="10" customWidth="1"/>
    <col min="3340" max="3340" width="13.1640625" customWidth="1"/>
    <col min="3341" max="3341" width="13.83203125" bestFit="1" customWidth="1"/>
    <col min="3342" max="3342" width="13.5" customWidth="1"/>
    <col min="3584" max="3584" width="22.5" customWidth="1"/>
    <col min="3585" max="3585" width="48.5" customWidth="1"/>
    <col min="3586" max="3586" width="19.1640625" customWidth="1"/>
    <col min="3587" max="3587" width="17.6640625" customWidth="1"/>
    <col min="3588" max="3588" width="17.1640625" customWidth="1"/>
    <col min="3589" max="3589" width="14.5" customWidth="1"/>
    <col min="3590" max="3590" width="16.5" customWidth="1"/>
    <col min="3591" max="3592" width="15.33203125" customWidth="1"/>
    <col min="3593" max="3593" width="14.6640625" customWidth="1"/>
    <col min="3594" max="3594" width="13.83203125" bestFit="1" customWidth="1"/>
    <col min="3595" max="3595" width="10" customWidth="1"/>
    <col min="3596" max="3596" width="13.1640625" customWidth="1"/>
    <col min="3597" max="3597" width="13.83203125" bestFit="1" customWidth="1"/>
    <col min="3598" max="3598" width="13.5" customWidth="1"/>
    <col min="3840" max="3840" width="22.5" customWidth="1"/>
    <col min="3841" max="3841" width="48.5" customWidth="1"/>
    <col min="3842" max="3842" width="19.1640625" customWidth="1"/>
    <col min="3843" max="3843" width="17.6640625" customWidth="1"/>
    <col min="3844" max="3844" width="17.1640625" customWidth="1"/>
    <col min="3845" max="3845" width="14.5" customWidth="1"/>
    <col min="3846" max="3846" width="16.5" customWidth="1"/>
    <col min="3847" max="3848" width="15.33203125" customWidth="1"/>
    <col min="3849" max="3849" width="14.6640625" customWidth="1"/>
    <col min="3850" max="3850" width="13.83203125" bestFit="1" customWidth="1"/>
    <col min="3851" max="3851" width="10" customWidth="1"/>
    <col min="3852" max="3852" width="13.1640625" customWidth="1"/>
    <col min="3853" max="3853" width="13.83203125" bestFit="1" customWidth="1"/>
    <col min="3854" max="3854" width="13.5" customWidth="1"/>
    <col min="4096" max="4096" width="22.5" customWidth="1"/>
    <col min="4097" max="4097" width="48.5" customWidth="1"/>
    <col min="4098" max="4098" width="19.1640625" customWidth="1"/>
    <col min="4099" max="4099" width="17.6640625" customWidth="1"/>
    <col min="4100" max="4100" width="17.1640625" customWidth="1"/>
    <col min="4101" max="4101" width="14.5" customWidth="1"/>
    <col min="4102" max="4102" width="16.5" customWidth="1"/>
    <col min="4103" max="4104" width="15.33203125" customWidth="1"/>
    <col min="4105" max="4105" width="14.6640625" customWidth="1"/>
    <col min="4106" max="4106" width="13.83203125" bestFit="1" customWidth="1"/>
    <col min="4107" max="4107" width="10" customWidth="1"/>
    <col min="4108" max="4108" width="13.1640625" customWidth="1"/>
    <col min="4109" max="4109" width="13.83203125" bestFit="1" customWidth="1"/>
    <col min="4110" max="4110" width="13.5" customWidth="1"/>
    <col min="4352" max="4352" width="22.5" customWidth="1"/>
    <col min="4353" max="4353" width="48.5" customWidth="1"/>
    <col min="4354" max="4354" width="19.1640625" customWidth="1"/>
    <col min="4355" max="4355" width="17.6640625" customWidth="1"/>
    <col min="4356" max="4356" width="17.1640625" customWidth="1"/>
    <col min="4357" max="4357" width="14.5" customWidth="1"/>
    <col min="4358" max="4358" width="16.5" customWidth="1"/>
    <col min="4359" max="4360" width="15.33203125" customWidth="1"/>
    <col min="4361" max="4361" width="14.6640625" customWidth="1"/>
    <col min="4362" max="4362" width="13.83203125" bestFit="1" customWidth="1"/>
    <col min="4363" max="4363" width="10" customWidth="1"/>
    <col min="4364" max="4364" width="13.1640625" customWidth="1"/>
    <col min="4365" max="4365" width="13.83203125" bestFit="1" customWidth="1"/>
    <col min="4366" max="4366" width="13.5" customWidth="1"/>
    <col min="4608" max="4608" width="22.5" customWidth="1"/>
    <col min="4609" max="4609" width="48.5" customWidth="1"/>
    <col min="4610" max="4610" width="19.1640625" customWidth="1"/>
    <col min="4611" max="4611" width="17.6640625" customWidth="1"/>
    <col min="4612" max="4612" width="17.1640625" customWidth="1"/>
    <col min="4613" max="4613" width="14.5" customWidth="1"/>
    <col min="4614" max="4614" width="16.5" customWidth="1"/>
    <col min="4615" max="4616" width="15.33203125" customWidth="1"/>
    <col min="4617" max="4617" width="14.6640625" customWidth="1"/>
    <col min="4618" max="4618" width="13.83203125" bestFit="1" customWidth="1"/>
    <col min="4619" max="4619" width="10" customWidth="1"/>
    <col min="4620" max="4620" width="13.1640625" customWidth="1"/>
    <col min="4621" max="4621" width="13.83203125" bestFit="1" customWidth="1"/>
    <col min="4622" max="4622" width="13.5" customWidth="1"/>
    <col min="4864" max="4864" width="22.5" customWidth="1"/>
    <col min="4865" max="4865" width="48.5" customWidth="1"/>
    <col min="4866" max="4866" width="19.1640625" customWidth="1"/>
    <col min="4867" max="4867" width="17.6640625" customWidth="1"/>
    <col min="4868" max="4868" width="17.1640625" customWidth="1"/>
    <col min="4869" max="4869" width="14.5" customWidth="1"/>
    <col min="4870" max="4870" width="16.5" customWidth="1"/>
    <col min="4871" max="4872" width="15.33203125" customWidth="1"/>
    <col min="4873" max="4873" width="14.6640625" customWidth="1"/>
    <col min="4874" max="4874" width="13.83203125" bestFit="1" customWidth="1"/>
    <col min="4875" max="4875" width="10" customWidth="1"/>
    <col min="4876" max="4876" width="13.1640625" customWidth="1"/>
    <col min="4877" max="4877" width="13.83203125" bestFit="1" customWidth="1"/>
    <col min="4878" max="4878" width="13.5" customWidth="1"/>
    <col min="5120" max="5120" width="22.5" customWidth="1"/>
    <col min="5121" max="5121" width="48.5" customWidth="1"/>
    <col min="5122" max="5122" width="19.1640625" customWidth="1"/>
    <col min="5123" max="5123" width="17.6640625" customWidth="1"/>
    <col min="5124" max="5124" width="17.1640625" customWidth="1"/>
    <col min="5125" max="5125" width="14.5" customWidth="1"/>
    <col min="5126" max="5126" width="16.5" customWidth="1"/>
    <col min="5127" max="5128" width="15.33203125" customWidth="1"/>
    <col min="5129" max="5129" width="14.6640625" customWidth="1"/>
    <col min="5130" max="5130" width="13.83203125" bestFit="1" customWidth="1"/>
    <col min="5131" max="5131" width="10" customWidth="1"/>
    <col min="5132" max="5132" width="13.1640625" customWidth="1"/>
    <col min="5133" max="5133" width="13.83203125" bestFit="1" customWidth="1"/>
    <col min="5134" max="5134" width="13.5" customWidth="1"/>
    <col min="5376" max="5376" width="22.5" customWidth="1"/>
    <col min="5377" max="5377" width="48.5" customWidth="1"/>
    <col min="5378" max="5378" width="19.1640625" customWidth="1"/>
    <col min="5379" max="5379" width="17.6640625" customWidth="1"/>
    <col min="5380" max="5380" width="17.1640625" customWidth="1"/>
    <col min="5381" max="5381" width="14.5" customWidth="1"/>
    <col min="5382" max="5382" width="16.5" customWidth="1"/>
    <col min="5383" max="5384" width="15.33203125" customWidth="1"/>
    <col min="5385" max="5385" width="14.6640625" customWidth="1"/>
    <col min="5386" max="5386" width="13.83203125" bestFit="1" customWidth="1"/>
    <col min="5387" max="5387" width="10" customWidth="1"/>
    <col min="5388" max="5388" width="13.1640625" customWidth="1"/>
    <col min="5389" max="5389" width="13.83203125" bestFit="1" customWidth="1"/>
    <col min="5390" max="5390" width="13.5" customWidth="1"/>
    <col min="5632" max="5632" width="22.5" customWidth="1"/>
    <col min="5633" max="5633" width="48.5" customWidth="1"/>
    <col min="5634" max="5634" width="19.1640625" customWidth="1"/>
    <col min="5635" max="5635" width="17.6640625" customWidth="1"/>
    <col min="5636" max="5636" width="17.1640625" customWidth="1"/>
    <col min="5637" max="5637" width="14.5" customWidth="1"/>
    <col min="5638" max="5638" width="16.5" customWidth="1"/>
    <col min="5639" max="5640" width="15.33203125" customWidth="1"/>
    <col min="5641" max="5641" width="14.6640625" customWidth="1"/>
    <col min="5642" max="5642" width="13.83203125" bestFit="1" customWidth="1"/>
    <col min="5643" max="5643" width="10" customWidth="1"/>
    <col min="5644" max="5644" width="13.1640625" customWidth="1"/>
    <col min="5645" max="5645" width="13.83203125" bestFit="1" customWidth="1"/>
    <col min="5646" max="5646" width="13.5" customWidth="1"/>
    <col min="5888" max="5888" width="22.5" customWidth="1"/>
    <col min="5889" max="5889" width="48.5" customWidth="1"/>
    <col min="5890" max="5890" width="19.1640625" customWidth="1"/>
    <col min="5891" max="5891" width="17.6640625" customWidth="1"/>
    <col min="5892" max="5892" width="17.1640625" customWidth="1"/>
    <col min="5893" max="5893" width="14.5" customWidth="1"/>
    <col min="5894" max="5894" width="16.5" customWidth="1"/>
    <col min="5895" max="5896" width="15.33203125" customWidth="1"/>
    <col min="5897" max="5897" width="14.6640625" customWidth="1"/>
    <col min="5898" max="5898" width="13.83203125" bestFit="1" customWidth="1"/>
    <col min="5899" max="5899" width="10" customWidth="1"/>
    <col min="5900" max="5900" width="13.1640625" customWidth="1"/>
    <col min="5901" max="5901" width="13.83203125" bestFit="1" customWidth="1"/>
    <col min="5902" max="5902" width="13.5" customWidth="1"/>
    <col min="6144" max="6144" width="22.5" customWidth="1"/>
    <col min="6145" max="6145" width="48.5" customWidth="1"/>
    <col min="6146" max="6146" width="19.1640625" customWidth="1"/>
    <col min="6147" max="6147" width="17.6640625" customWidth="1"/>
    <col min="6148" max="6148" width="17.1640625" customWidth="1"/>
    <col min="6149" max="6149" width="14.5" customWidth="1"/>
    <col min="6150" max="6150" width="16.5" customWidth="1"/>
    <col min="6151" max="6152" width="15.33203125" customWidth="1"/>
    <col min="6153" max="6153" width="14.6640625" customWidth="1"/>
    <col min="6154" max="6154" width="13.83203125" bestFit="1" customWidth="1"/>
    <col min="6155" max="6155" width="10" customWidth="1"/>
    <col min="6156" max="6156" width="13.1640625" customWidth="1"/>
    <col min="6157" max="6157" width="13.83203125" bestFit="1" customWidth="1"/>
    <col min="6158" max="6158" width="13.5" customWidth="1"/>
    <col min="6400" max="6400" width="22.5" customWidth="1"/>
    <col min="6401" max="6401" width="48.5" customWidth="1"/>
    <col min="6402" max="6402" width="19.1640625" customWidth="1"/>
    <col min="6403" max="6403" width="17.6640625" customWidth="1"/>
    <col min="6404" max="6404" width="17.1640625" customWidth="1"/>
    <col min="6405" max="6405" width="14.5" customWidth="1"/>
    <col min="6406" max="6406" width="16.5" customWidth="1"/>
    <col min="6407" max="6408" width="15.33203125" customWidth="1"/>
    <col min="6409" max="6409" width="14.6640625" customWidth="1"/>
    <col min="6410" max="6410" width="13.83203125" bestFit="1" customWidth="1"/>
    <col min="6411" max="6411" width="10" customWidth="1"/>
    <col min="6412" max="6412" width="13.1640625" customWidth="1"/>
    <col min="6413" max="6413" width="13.83203125" bestFit="1" customWidth="1"/>
    <col min="6414" max="6414" width="13.5" customWidth="1"/>
    <col min="6656" max="6656" width="22.5" customWidth="1"/>
    <col min="6657" max="6657" width="48.5" customWidth="1"/>
    <col min="6658" max="6658" width="19.1640625" customWidth="1"/>
    <col min="6659" max="6659" width="17.6640625" customWidth="1"/>
    <col min="6660" max="6660" width="17.1640625" customWidth="1"/>
    <col min="6661" max="6661" width="14.5" customWidth="1"/>
    <col min="6662" max="6662" width="16.5" customWidth="1"/>
    <col min="6663" max="6664" width="15.33203125" customWidth="1"/>
    <col min="6665" max="6665" width="14.6640625" customWidth="1"/>
    <col min="6666" max="6666" width="13.83203125" bestFit="1" customWidth="1"/>
    <col min="6667" max="6667" width="10" customWidth="1"/>
    <col min="6668" max="6668" width="13.1640625" customWidth="1"/>
    <col min="6669" max="6669" width="13.83203125" bestFit="1" customWidth="1"/>
    <col min="6670" max="6670" width="13.5" customWidth="1"/>
    <col min="6912" max="6912" width="22.5" customWidth="1"/>
    <col min="6913" max="6913" width="48.5" customWidth="1"/>
    <col min="6914" max="6914" width="19.1640625" customWidth="1"/>
    <col min="6915" max="6915" width="17.6640625" customWidth="1"/>
    <col min="6916" max="6916" width="17.1640625" customWidth="1"/>
    <col min="6917" max="6917" width="14.5" customWidth="1"/>
    <col min="6918" max="6918" width="16.5" customWidth="1"/>
    <col min="6919" max="6920" width="15.33203125" customWidth="1"/>
    <col min="6921" max="6921" width="14.6640625" customWidth="1"/>
    <col min="6922" max="6922" width="13.83203125" bestFit="1" customWidth="1"/>
    <col min="6923" max="6923" width="10" customWidth="1"/>
    <col min="6924" max="6924" width="13.1640625" customWidth="1"/>
    <col min="6925" max="6925" width="13.83203125" bestFit="1" customWidth="1"/>
    <col min="6926" max="6926" width="13.5" customWidth="1"/>
    <col min="7168" max="7168" width="22.5" customWidth="1"/>
    <col min="7169" max="7169" width="48.5" customWidth="1"/>
    <col min="7170" max="7170" width="19.1640625" customWidth="1"/>
    <col min="7171" max="7171" width="17.6640625" customWidth="1"/>
    <col min="7172" max="7172" width="17.1640625" customWidth="1"/>
    <col min="7173" max="7173" width="14.5" customWidth="1"/>
    <col min="7174" max="7174" width="16.5" customWidth="1"/>
    <col min="7175" max="7176" width="15.33203125" customWidth="1"/>
    <col min="7177" max="7177" width="14.6640625" customWidth="1"/>
    <col min="7178" max="7178" width="13.83203125" bestFit="1" customWidth="1"/>
    <col min="7179" max="7179" width="10" customWidth="1"/>
    <col min="7180" max="7180" width="13.1640625" customWidth="1"/>
    <col min="7181" max="7181" width="13.83203125" bestFit="1" customWidth="1"/>
    <col min="7182" max="7182" width="13.5" customWidth="1"/>
    <col min="7424" max="7424" width="22.5" customWidth="1"/>
    <col min="7425" max="7425" width="48.5" customWidth="1"/>
    <col min="7426" max="7426" width="19.1640625" customWidth="1"/>
    <col min="7427" max="7427" width="17.6640625" customWidth="1"/>
    <col min="7428" max="7428" width="17.1640625" customWidth="1"/>
    <col min="7429" max="7429" width="14.5" customWidth="1"/>
    <col min="7430" max="7430" width="16.5" customWidth="1"/>
    <col min="7431" max="7432" width="15.33203125" customWidth="1"/>
    <col min="7433" max="7433" width="14.6640625" customWidth="1"/>
    <col min="7434" max="7434" width="13.83203125" bestFit="1" customWidth="1"/>
    <col min="7435" max="7435" width="10" customWidth="1"/>
    <col min="7436" max="7436" width="13.1640625" customWidth="1"/>
    <col min="7437" max="7437" width="13.83203125" bestFit="1" customWidth="1"/>
    <col min="7438" max="7438" width="13.5" customWidth="1"/>
    <col min="7680" max="7680" width="22.5" customWidth="1"/>
    <col min="7681" max="7681" width="48.5" customWidth="1"/>
    <col min="7682" max="7682" width="19.1640625" customWidth="1"/>
    <col min="7683" max="7683" width="17.6640625" customWidth="1"/>
    <col min="7684" max="7684" width="17.1640625" customWidth="1"/>
    <col min="7685" max="7685" width="14.5" customWidth="1"/>
    <col min="7686" max="7686" width="16.5" customWidth="1"/>
    <col min="7687" max="7688" width="15.33203125" customWidth="1"/>
    <col min="7689" max="7689" width="14.6640625" customWidth="1"/>
    <col min="7690" max="7690" width="13.83203125" bestFit="1" customWidth="1"/>
    <col min="7691" max="7691" width="10" customWidth="1"/>
    <col min="7692" max="7692" width="13.1640625" customWidth="1"/>
    <col min="7693" max="7693" width="13.83203125" bestFit="1" customWidth="1"/>
    <col min="7694" max="7694" width="13.5" customWidth="1"/>
    <col min="7936" max="7936" width="22.5" customWidth="1"/>
    <col min="7937" max="7937" width="48.5" customWidth="1"/>
    <col min="7938" max="7938" width="19.1640625" customWidth="1"/>
    <col min="7939" max="7939" width="17.6640625" customWidth="1"/>
    <col min="7940" max="7940" width="17.1640625" customWidth="1"/>
    <col min="7941" max="7941" width="14.5" customWidth="1"/>
    <col min="7942" max="7942" width="16.5" customWidth="1"/>
    <col min="7943" max="7944" width="15.33203125" customWidth="1"/>
    <col min="7945" max="7945" width="14.6640625" customWidth="1"/>
    <col min="7946" max="7946" width="13.83203125" bestFit="1" customWidth="1"/>
    <col min="7947" max="7947" width="10" customWidth="1"/>
    <col min="7948" max="7948" width="13.1640625" customWidth="1"/>
    <col min="7949" max="7949" width="13.83203125" bestFit="1" customWidth="1"/>
    <col min="7950" max="7950" width="13.5" customWidth="1"/>
    <col min="8192" max="8192" width="22.5" customWidth="1"/>
    <col min="8193" max="8193" width="48.5" customWidth="1"/>
    <col min="8194" max="8194" width="19.1640625" customWidth="1"/>
    <col min="8195" max="8195" width="17.6640625" customWidth="1"/>
    <col min="8196" max="8196" width="17.1640625" customWidth="1"/>
    <col min="8197" max="8197" width="14.5" customWidth="1"/>
    <col min="8198" max="8198" width="16.5" customWidth="1"/>
    <col min="8199" max="8200" width="15.33203125" customWidth="1"/>
    <col min="8201" max="8201" width="14.6640625" customWidth="1"/>
    <col min="8202" max="8202" width="13.83203125" bestFit="1" customWidth="1"/>
    <col min="8203" max="8203" width="10" customWidth="1"/>
    <col min="8204" max="8204" width="13.1640625" customWidth="1"/>
    <col min="8205" max="8205" width="13.83203125" bestFit="1" customWidth="1"/>
    <col min="8206" max="8206" width="13.5" customWidth="1"/>
    <col min="8448" max="8448" width="22.5" customWidth="1"/>
    <col min="8449" max="8449" width="48.5" customWidth="1"/>
    <col min="8450" max="8450" width="19.1640625" customWidth="1"/>
    <col min="8451" max="8451" width="17.6640625" customWidth="1"/>
    <col min="8452" max="8452" width="17.1640625" customWidth="1"/>
    <col min="8453" max="8453" width="14.5" customWidth="1"/>
    <col min="8454" max="8454" width="16.5" customWidth="1"/>
    <col min="8455" max="8456" width="15.33203125" customWidth="1"/>
    <col min="8457" max="8457" width="14.6640625" customWidth="1"/>
    <col min="8458" max="8458" width="13.83203125" bestFit="1" customWidth="1"/>
    <col min="8459" max="8459" width="10" customWidth="1"/>
    <col min="8460" max="8460" width="13.1640625" customWidth="1"/>
    <col min="8461" max="8461" width="13.83203125" bestFit="1" customWidth="1"/>
    <col min="8462" max="8462" width="13.5" customWidth="1"/>
    <col min="8704" max="8704" width="22.5" customWidth="1"/>
    <col min="8705" max="8705" width="48.5" customWidth="1"/>
    <col min="8706" max="8706" width="19.1640625" customWidth="1"/>
    <col min="8707" max="8707" width="17.6640625" customWidth="1"/>
    <col min="8708" max="8708" width="17.1640625" customWidth="1"/>
    <col min="8709" max="8709" width="14.5" customWidth="1"/>
    <col min="8710" max="8710" width="16.5" customWidth="1"/>
    <col min="8711" max="8712" width="15.33203125" customWidth="1"/>
    <col min="8713" max="8713" width="14.6640625" customWidth="1"/>
    <col min="8714" max="8714" width="13.83203125" bestFit="1" customWidth="1"/>
    <col min="8715" max="8715" width="10" customWidth="1"/>
    <col min="8716" max="8716" width="13.1640625" customWidth="1"/>
    <col min="8717" max="8717" width="13.83203125" bestFit="1" customWidth="1"/>
    <col min="8718" max="8718" width="13.5" customWidth="1"/>
    <col min="8960" max="8960" width="22.5" customWidth="1"/>
    <col min="8961" max="8961" width="48.5" customWidth="1"/>
    <col min="8962" max="8962" width="19.1640625" customWidth="1"/>
    <col min="8963" max="8963" width="17.6640625" customWidth="1"/>
    <col min="8964" max="8964" width="17.1640625" customWidth="1"/>
    <col min="8965" max="8965" width="14.5" customWidth="1"/>
    <col min="8966" max="8966" width="16.5" customWidth="1"/>
    <col min="8967" max="8968" width="15.33203125" customWidth="1"/>
    <col min="8969" max="8969" width="14.6640625" customWidth="1"/>
    <col min="8970" max="8970" width="13.83203125" bestFit="1" customWidth="1"/>
    <col min="8971" max="8971" width="10" customWidth="1"/>
    <col min="8972" max="8972" width="13.1640625" customWidth="1"/>
    <col min="8973" max="8973" width="13.83203125" bestFit="1" customWidth="1"/>
    <col min="8974" max="8974" width="13.5" customWidth="1"/>
    <col min="9216" max="9216" width="22.5" customWidth="1"/>
    <col min="9217" max="9217" width="48.5" customWidth="1"/>
    <col min="9218" max="9218" width="19.1640625" customWidth="1"/>
    <col min="9219" max="9219" width="17.6640625" customWidth="1"/>
    <col min="9220" max="9220" width="17.1640625" customWidth="1"/>
    <col min="9221" max="9221" width="14.5" customWidth="1"/>
    <col min="9222" max="9222" width="16.5" customWidth="1"/>
    <col min="9223" max="9224" width="15.33203125" customWidth="1"/>
    <col min="9225" max="9225" width="14.6640625" customWidth="1"/>
    <col min="9226" max="9226" width="13.83203125" bestFit="1" customWidth="1"/>
    <col min="9227" max="9227" width="10" customWidth="1"/>
    <col min="9228" max="9228" width="13.1640625" customWidth="1"/>
    <col min="9229" max="9229" width="13.83203125" bestFit="1" customWidth="1"/>
    <col min="9230" max="9230" width="13.5" customWidth="1"/>
    <col min="9472" max="9472" width="22.5" customWidth="1"/>
    <col min="9473" max="9473" width="48.5" customWidth="1"/>
    <col min="9474" max="9474" width="19.1640625" customWidth="1"/>
    <col min="9475" max="9475" width="17.6640625" customWidth="1"/>
    <col min="9476" max="9476" width="17.1640625" customWidth="1"/>
    <col min="9477" max="9477" width="14.5" customWidth="1"/>
    <col min="9478" max="9478" width="16.5" customWidth="1"/>
    <col min="9479" max="9480" width="15.33203125" customWidth="1"/>
    <col min="9481" max="9481" width="14.6640625" customWidth="1"/>
    <col min="9482" max="9482" width="13.83203125" bestFit="1" customWidth="1"/>
    <col min="9483" max="9483" width="10" customWidth="1"/>
    <col min="9484" max="9484" width="13.1640625" customWidth="1"/>
    <col min="9485" max="9485" width="13.83203125" bestFit="1" customWidth="1"/>
    <col min="9486" max="9486" width="13.5" customWidth="1"/>
    <col min="9728" max="9728" width="22.5" customWidth="1"/>
    <col min="9729" max="9729" width="48.5" customWidth="1"/>
    <col min="9730" max="9730" width="19.1640625" customWidth="1"/>
    <col min="9731" max="9731" width="17.6640625" customWidth="1"/>
    <col min="9732" max="9732" width="17.1640625" customWidth="1"/>
    <col min="9733" max="9733" width="14.5" customWidth="1"/>
    <col min="9734" max="9734" width="16.5" customWidth="1"/>
    <col min="9735" max="9736" width="15.33203125" customWidth="1"/>
    <col min="9737" max="9737" width="14.6640625" customWidth="1"/>
    <col min="9738" max="9738" width="13.83203125" bestFit="1" customWidth="1"/>
    <col min="9739" max="9739" width="10" customWidth="1"/>
    <col min="9740" max="9740" width="13.1640625" customWidth="1"/>
    <col min="9741" max="9741" width="13.83203125" bestFit="1" customWidth="1"/>
    <col min="9742" max="9742" width="13.5" customWidth="1"/>
    <col min="9984" max="9984" width="22.5" customWidth="1"/>
    <col min="9985" max="9985" width="48.5" customWidth="1"/>
    <col min="9986" max="9986" width="19.1640625" customWidth="1"/>
    <col min="9987" max="9987" width="17.6640625" customWidth="1"/>
    <col min="9988" max="9988" width="17.1640625" customWidth="1"/>
    <col min="9989" max="9989" width="14.5" customWidth="1"/>
    <col min="9990" max="9990" width="16.5" customWidth="1"/>
    <col min="9991" max="9992" width="15.33203125" customWidth="1"/>
    <col min="9993" max="9993" width="14.6640625" customWidth="1"/>
    <col min="9994" max="9994" width="13.83203125" bestFit="1" customWidth="1"/>
    <col min="9995" max="9995" width="10" customWidth="1"/>
    <col min="9996" max="9996" width="13.1640625" customWidth="1"/>
    <col min="9997" max="9997" width="13.83203125" bestFit="1" customWidth="1"/>
    <col min="9998" max="9998" width="13.5" customWidth="1"/>
    <col min="10240" max="10240" width="22.5" customWidth="1"/>
    <col min="10241" max="10241" width="48.5" customWidth="1"/>
    <col min="10242" max="10242" width="19.1640625" customWidth="1"/>
    <col min="10243" max="10243" width="17.6640625" customWidth="1"/>
    <col min="10244" max="10244" width="17.1640625" customWidth="1"/>
    <col min="10245" max="10245" width="14.5" customWidth="1"/>
    <col min="10246" max="10246" width="16.5" customWidth="1"/>
    <col min="10247" max="10248" width="15.33203125" customWidth="1"/>
    <col min="10249" max="10249" width="14.6640625" customWidth="1"/>
    <col min="10250" max="10250" width="13.83203125" bestFit="1" customWidth="1"/>
    <col min="10251" max="10251" width="10" customWidth="1"/>
    <col min="10252" max="10252" width="13.1640625" customWidth="1"/>
    <col min="10253" max="10253" width="13.83203125" bestFit="1" customWidth="1"/>
    <col min="10254" max="10254" width="13.5" customWidth="1"/>
    <col min="10496" max="10496" width="22.5" customWidth="1"/>
    <col min="10497" max="10497" width="48.5" customWidth="1"/>
    <col min="10498" max="10498" width="19.1640625" customWidth="1"/>
    <col min="10499" max="10499" width="17.6640625" customWidth="1"/>
    <col min="10500" max="10500" width="17.1640625" customWidth="1"/>
    <col min="10501" max="10501" width="14.5" customWidth="1"/>
    <col min="10502" max="10502" width="16.5" customWidth="1"/>
    <col min="10503" max="10504" width="15.33203125" customWidth="1"/>
    <col min="10505" max="10505" width="14.6640625" customWidth="1"/>
    <col min="10506" max="10506" width="13.83203125" bestFit="1" customWidth="1"/>
    <col min="10507" max="10507" width="10" customWidth="1"/>
    <col min="10508" max="10508" width="13.1640625" customWidth="1"/>
    <col min="10509" max="10509" width="13.83203125" bestFit="1" customWidth="1"/>
    <col min="10510" max="10510" width="13.5" customWidth="1"/>
    <col min="10752" max="10752" width="22.5" customWidth="1"/>
    <col min="10753" max="10753" width="48.5" customWidth="1"/>
    <col min="10754" max="10754" width="19.1640625" customWidth="1"/>
    <col min="10755" max="10755" width="17.6640625" customWidth="1"/>
    <col min="10756" max="10756" width="17.1640625" customWidth="1"/>
    <col min="10757" max="10757" width="14.5" customWidth="1"/>
    <col min="10758" max="10758" width="16.5" customWidth="1"/>
    <col min="10759" max="10760" width="15.33203125" customWidth="1"/>
    <col min="10761" max="10761" width="14.6640625" customWidth="1"/>
    <col min="10762" max="10762" width="13.83203125" bestFit="1" customWidth="1"/>
    <col min="10763" max="10763" width="10" customWidth="1"/>
    <col min="10764" max="10764" width="13.1640625" customWidth="1"/>
    <col min="10765" max="10765" width="13.83203125" bestFit="1" customWidth="1"/>
    <col min="10766" max="10766" width="13.5" customWidth="1"/>
    <col min="11008" max="11008" width="22.5" customWidth="1"/>
    <col min="11009" max="11009" width="48.5" customWidth="1"/>
    <col min="11010" max="11010" width="19.1640625" customWidth="1"/>
    <col min="11011" max="11011" width="17.6640625" customWidth="1"/>
    <col min="11012" max="11012" width="17.1640625" customWidth="1"/>
    <col min="11013" max="11013" width="14.5" customWidth="1"/>
    <col min="11014" max="11014" width="16.5" customWidth="1"/>
    <col min="11015" max="11016" width="15.33203125" customWidth="1"/>
    <col min="11017" max="11017" width="14.6640625" customWidth="1"/>
    <col min="11018" max="11018" width="13.83203125" bestFit="1" customWidth="1"/>
    <col min="11019" max="11019" width="10" customWidth="1"/>
    <col min="11020" max="11020" width="13.1640625" customWidth="1"/>
    <col min="11021" max="11021" width="13.83203125" bestFit="1" customWidth="1"/>
    <col min="11022" max="11022" width="13.5" customWidth="1"/>
    <col min="11264" max="11264" width="22.5" customWidth="1"/>
    <col min="11265" max="11265" width="48.5" customWidth="1"/>
    <col min="11266" max="11266" width="19.1640625" customWidth="1"/>
    <col min="11267" max="11267" width="17.6640625" customWidth="1"/>
    <col min="11268" max="11268" width="17.1640625" customWidth="1"/>
    <col min="11269" max="11269" width="14.5" customWidth="1"/>
    <col min="11270" max="11270" width="16.5" customWidth="1"/>
    <col min="11271" max="11272" width="15.33203125" customWidth="1"/>
    <col min="11273" max="11273" width="14.6640625" customWidth="1"/>
    <col min="11274" max="11274" width="13.83203125" bestFit="1" customWidth="1"/>
    <col min="11275" max="11275" width="10" customWidth="1"/>
    <col min="11276" max="11276" width="13.1640625" customWidth="1"/>
    <col min="11277" max="11277" width="13.83203125" bestFit="1" customWidth="1"/>
    <col min="11278" max="11278" width="13.5" customWidth="1"/>
    <col min="11520" max="11520" width="22.5" customWidth="1"/>
    <col min="11521" max="11521" width="48.5" customWidth="1"/>
    <col min="11522" max="11522" width="19.1640625" customWidth="1"/>
    <col min="11523" max="11523" width="17.6640625" customWidth="1"/>
    <col min="11524" max="11524" width="17.1640625" customWidth="1"/>
    <col min="11525" max="11525" width="14.5" customWidth="1"/>
    <col min="11526" max="11526" width="16.5" customWidth="1"/>
    <col min="11527" max="11528" width="15.33203125" customWidth="1"/>
    <col min="11529" max="11529" width="14.6640625" customWidth="1"/>
    <col min="11530" max="11530" width="13.83203125" bestFit="1" customWidth="1"/>
    <col min="11531" max="11531" width="10" customWidth="1"/>
    <col min="11532" max="11532" width="13.1640625" customWidth="1"/>
    <col min="11533" max="11533" width="13.83203125" bestFit="1" customWidth="1"/>
    <col min="11534" max="11534" width="13.5" customWidth="1"/>
    <col min="11776" max="11776" width="22.5" customWidth="1"/>
    <col min="11777" max="11777" width="48.5" customWidth="1"/>
    <col min="11778" max="11778" width="19.1640625" customWidth="1"/>
    <col min="11779" max="11779" width="17.6640625" customWidth="1"/>
    <col min="11780" max="11780" width="17.1640625" customWidth="1"/>
    <col min="11781" max="11781" width="14.5" customWidth="1"/>
    <col min="11782" max="11782" width="16.5" customWidth="1"/>
    <col min="11783" max="11784" width="15.33203125" customWidth="1"/>
    <col min="11785" max="11785" width="14.6640625" customWidth="1"/>
    <col min="11786" max="11786" width="13.83203125" bestFit="1" customWidth="1"/>
    <col min="11787" max="11787" width="10" customWidth="1"/>
    <col min="11788" max="11788" width="13.1640625" customWidth="1"/>
    <col min="11789" max="11789" width="13.83203125" bestFit="1" customWidth="1"/>
    <col min="11790" max="11790" width="13.5" customWidth="1"/>
    <col min="12032" max="12032" width="22.5" customWidth="1"/>
    <col min="12033" max="12033" width="48.5" customWidth="1"/>
    <col min="12034" max="12034" width="19.1640625" customWidth="1"/>
    <col min="12035" max="12035" width="17.6640625" customWidth="1"/>
    <col min="12036" max="12036" width="17.1640625" customWidth="1"/>
    <col min="12037" max="12037" width="14.5" customWidth="1"/>
    <col min="12038" max="12038" width="16.5" customWidth="1"/>
    <col min="12039" max="12040" width="15.33203125" customWidth="1"/>
    <col min="12041" max="12041" width="14.6640625" customWidth="1"/>
    <col min="12042" max="12042" width="13.83203125" bestFit="1" customWidth="1"/>
    <col min="12043" max="12043" width="10" customWidth="1"/>
    <col min="12044" max="12044" width="13.1640625" customWidth="1"/>
    <col min="12045" max="12045" width="13.83203125" bestFit="1" customWidth="1"/>
    <col min="12046" max="12046" width="13.5" customWidth="1"/>
    <col min="12288" max="12288" width="22.5" customWidth="1"/>
    <col min="12289" max="12289" width="48.5" customWidth="1"/>
    <col min="12290" max="12290" width="19.1640625" customWidth="1"/>
    <col min="12291" max="12291" width="17.6640625" customWidth="1"/>
    <col min="12292" max="12292" width="17.1640625" customWidth="1"/>
    <col min="12293" max="12293" width="14.5" customWidth="1"/>
    <col min="12294" max="12294" width="16.5" customWidth="1"/>
    <col min="12295" max="12296" width="15.33203125" customWidth="1"/>
    <col min="12297" max="12297" width="14.6640625" customWidth="1"/>
    <col min="12298" max="12298" width="13.83203125" bestFit="1" customWidth="1"/>
    <col min="12299" max="12299" width="10" customWidth="1"/>
    <col min="12300" max="12300" width="13.1640625" customWidth="1"/>
    <col min="12301" max="12301" width="13.83203125" bestFit="1" customWidth="1"/>
    <col min="12302" max="12302" width="13.5" customWidth="1"/>
    <col min="12544" max="12544" width="22.5" customWidth="1"/>
    <col min="12545" max="12545" width="48.5" customWidth="1"/>
    <col min="12546" max="12546" width="19.1640625" customWidth="1"/>
    <col min="12547" max="12547" width="17.6640625" customWidth="1"/>
    <col min="12548" max="12548" width="17.1640625" customWidth="1"/>
    <col min="12549" max="12549" width="14.5" customWidth="1"/>
    <col min="12550" max="12550" width="16.5" customWidth="1"/>
    <col min="12551" max="12552" width="15.33203125" customWidth="1"/>
    <col min="12553" max="12553" width="14.6640625" customWidth="1"/>
    <col min="12554" max="12554" width="13.83203125" bestFit="1" customWidth="1"/>
    <col min="12555" max="12555" width="10" customWidth="1"/>
    <col min="12556" max="12556" width="13.1640625" customWidth="1"/>
    <col min="12557" max="12557" width="13.83203125" bestFit="1" customWidth="1"/>
    <col min="12558" max="12558" width="13.5" customWidth="1"/>
    <col min="12800" max="12800" width="22.5" customWidth="1"/>
    <col min="12801" max="12801" width="48.5" customWidth="1"/>
    <col min="12802" max="12802" width="19.1640625" customWidth="1"/>
    <col min="12803" max="12803" width="17.6640625" customWidth="1"/>
    <col min="12804" max="12804" width="17.1640625" customWidth="1"/>
    <col min="12805" max="12805" width="14.5" customWidth="1"/>
    <col min="12806" max="12806" width="16.5" customWidth="1"/>
    <col min="12807" max="12808" width="15.33203125" customWidth="1"/>
    <col min="12809" max="12809" width="14.6640625" customWidth="1"/>
    <col min="12810" max="12810" width="13.83203125" bestFit="1" customWidth="1"/>
    <col min="12811" max="12811" width="10" customWidth="1"/>
    <col min="12812" max="12812" width="13.1640625" customWidth="1"/>
    <col min="12813" max="12813" width="13.83203125" bestFit="1" customWidth="1"/>
    <col min="12814" max="12814" width="13.5" customWidth="1"/>
    <col min="13056" max="13056" width="22.5" customWidth="1"/>
    <col min="13057" max="13057" width="48.5" customWidth="1"/>
    <col min="13058" max="13058" width="19.1640625" customWidth="1"/>
    <col min="13059" max="13059" width="17.6640625" customWidth="1"/>
    <col min="13060" max="13060" width="17.1640625" customWidth="1"/>
    <col min="13061" max="13061" width="14.5" customWidth="1"/>
    <col min="13062" max="13062" width="16.5" customWidth="1"/>
    <col min="13063" max="13064" width="15.33203125" customWidth="1"/>
    <col min="13065" max="13065" width="14.6640625" customWidth="1"/>
    <col min="13066" max="13066" width="13.83203125" bestFit="1" customWidth="1"/>
    <col min="13067" max="13067" width="10" customWidth="1"/>
    <col min="13068" max="13068" width="13.1640625" customWidth="1"/>
    <col min="13069" max="13069" width="13.83203125" bestFit="1" customWidth="1"/>
    <col min="13070" max="13070" width="13.5" customWidth="1"/>
    <col min="13312" max="13312" width="22.5" customWidth="1"/>
    <col min="13313" max="13313" width="48.5" customWidth="1"/>
    <col min="13314" max="13314" width="19.1640625" customWidth="1"/>
    <col min="13315" max="13315" width="17.6640625" customWidth="1"/>
    <col min="13316" max="13316" width="17.1640625" customWidth="1"/>
    <col min="13317" max="13317" width="14.5" customWidth="1"/>
    <col min="13318" max="13318" width="16.5" customWidth="1"/>
    <col min="13319" max="13320" width="15.33203125" customWidth="1"/>
    <col min="13321" max="13321" width="14.6640625" customWidth="1"/>
    <col min="13322" max="13322" width="13.83203125" bestFit="1" customWidth="1"/>
    <col min="13323" max="13323" width="10" customWidth="1"/>
    <col min="13324" max="13324" width="13.1640625" customWidth="1"/>
    <col min="13325" max="13325" width="13.83203125" bestFit="1" customWidth="1"/>
    <col min="13326" max="13326" width="13.5" customWidth="1"/>
    <col min="13568" max="13568" width="22.5" customWidth="1"/>
    <col min="13569" max="13569" width="48.5" customWidth="1"/>
    <col min="13570" max="13570" width="19.1640625" customWidth="1"/>
    <col min="13571" max="13571" width="17.6640625" customWidth="1"/>
    <col min="13572" max="13572" width="17.1640625" customWidth="1"/>
    <col min="13573" max="13573" width="14.5" customWidth="1"/>
    <col min="13574" max="13574" width="16.5" customWidth="1"/>
    <col min="13575" max="13576" width="15.33203125" customWidth="1"/>
    <col min="13577" max="13577" width="14.6640625" customWidth="1"/>
    <col min="13578" max="13578" width="13.83203125" bestFit="1" customWidth="1"/>
    <col min="13579" max="13579" width="10" customWidth="1"/>
    <col min="13580" max="13580" width="13.1640625" customWidth="1"/>
    <col min="13581" max="13581" width="13.83203125" bestFit="1" customWidth="1"/>
    <col min="13582" max="13582" width="13.5" customWidth="1"/>
    <col min="13824" max="13824" width="22.5" customWidth="1"/>
    <col min="13825" max="13825" width="48.5" customWidth="1"/>
    <col min="13826" max="13826" width="19.1640625" customWidth="1"/>
    <col min="13827" max="13827" width="17.6640625" customWidth="1"/>
    <col min="13828" max="13828" width="17.1640625" customWidth="1"/>
    <col min="13829" max="13829" width="14.5" customWidth="1"/>
    <col min="13830" max="13830" width="16.5" customWidth="1"/>
    <col min="13831" max="13832" width="15.33203125" customWidth="1"/>
    <col min="13833" max="13833" width="14.6640625" customWidth="1"/>
    <col min="13834" max="13834" width="13.83203125" bestFit="1" customWidth="1"/>
    <col min="13835" max="13835" width="10" customWidth="1"/>
    <col min="13836" max="13836" width="13.1640625" customWidth="1"/>
    <col min="13837" max="13837" width="13.83203125" bestFit="1" customWidth="1"/>
    <col min="13838" max="13838" width="13.5" customWidth="1"/>
    <col min="14080" max="14080" width="22.5" customWidth="1"/>
    <col min="14081" max="14081" width="48.5" customWidth="1"/>
    <col min="14082" max="14082" width="19.1640625" customWidth="1"/>
    <col min="14083" max="14083" width="17.6640625" customWidth="1"/>
    <col min="14084" max="14084" width="17.1640625" customWidth="1"/>
    <col min="14085" max="14085" width="14.5" customWidth="1"/>
    <col min="14086" max="14086" width="16.5" customWidth="1"/>
    <col min="14087" max="14088" width="15.33203125" customWidth="1"/>
    <col min="14089" max="14089" width="14.6640625" customWidth="1"/>
    <col min="14090" max="14090" width="13.83203125" bestFit="1" customWidth="1"/>
    <col min="14091" max="14091" width="10" customWidth="1"/>
    <col min="14092" max="14092" width="13.1640625" customWidth="1"/>
    <col min="14093" max="14093" width="13.83203125" bestFit="1" customWidth="1"/>
    <col min="14094" max="14094" width="13.5" customWidth="1"/>
    <col min="14336" max="14336" width="22.5" customWidth="1"/>
    <col min="14337" max="14337" width="48.5" customWidth="1"/>
    <col min="14338" max="14338" width="19.1640625" customWidth="1"/>
    <col min="14339" max="14339" width="17.6640625" customWidth="1"/>
    <col min="14340" max="14340" width="17.1640625" customWidth="1"/>
    <col min="14341" max="14341" width="14.5" customWidth="1"/>
    <col min="14342" max="14342" width="16.5" customWidth="1"/>
    <col min="14343" max="14344" width="15.33203125" customWidth="1"/>
    <col min="14345" max="14345" width="14.6640625" customWidth="1"/>
    <col min="14346" max="14346" width="13.83203125" bestFit="1" customWidth="1"/>
    <col min="14347" max="14347" width="10" customWidth="1"/>
    <col min="14348" max="14348" width="13.1640625" customWidth="1"/>
    <col min="14349" max="14349" width="13.83203125" bestFit="1" customWidth="1"/>
    <col min="14350" max="14350" width="13.5" customWidth="1"/>
    <col min="14592" max="14592" width="22.5" customWidth="1"/>
    <col min="14593" max="14593" width="48.5" customWidth="1"/>
    <col min="14594" max="14594" width="19.1640625" customWidth="1"/>
    <col min="14595" max="14595" width="17.6640625" customWidth="1"/>
    <col min="14596" max="14596" width="17.1640625" customWidth="1"/>
    <col min="14597" max="14597" width="14.5" customWidth="1"/>
    <col min="14598" max="14598" width="16.5" customWidth="1"/>
    <col min="14599" max="14600" width="15.33203125" customWidth="1"/>
    <col min="14601" max="14601" width="14.6640625" customWidth="1"/>
    <col min="14602" max="14602" width="13.83203125" bestFit="1" customWidth="1"/>
    <col min="14603" max="14603" width="10" customWidth="1"/>
    <col min="14604" max="14604" width="13.1640625" customWidth="1"/>
    <col min="14605" max="14605" width="13.83203125" bestFit="1" customWidth="1"/>
    <col min="14606" max="14606" width="13.5" customWidth="1"/>
    <col min="14848" max="14848" width="22.5" customWidth="1"/>
    <col min="14849" max="14849" width="48.5" customWidth="1"/>
    <col min="14850" max="14850" width="19.1640625" customWidth="1"/>
    <col min="14851" max="14851" width="17.6640625" customWidth="1"/>
    <col min="14852" max="14852" width="17.1640625" customWidth="1"/>
    <col min="14853" max="14853" width="14.5" customWidth="1"/>
    <col min="14854" max="14854" width="16.5" customWidth="1"/>
    <col min="14855" max="14856" width="15.33203125" customWidth="1"/>
    <col min="14857" max="14857" width="14.6640625" customWidth="1"/>
    <col min="14858" max="14858" width="13.83203125" bestFit="1" customWidth="1"/>
    <col min="14859" max="14859" width="10" customWidth="1"/>
    <col min="14860" max="14860" width="13.1640625" customWidth="1"/>
    <col min="14861" max="14861" width="13.83203125" bestFit="1" customWidth="1"/>
    <col min="14862" max="14862" width="13.5" customWidth="1"/>
    <col min="15104" max="15104" width="22.5" customWidth="1"/>
    <col min="15105" max="15105" width="48.5" customWidth="1"/>
    <col min="15106" max="15106" width="19.1640625" customWidth="1"/>
    <col min="15107" max="15107" width="17.6640625" customWidth="1"/>
    <col min="15108" max="15108" width="17.1640625" customWidth="1"/>
    <col min="15109" max="15109" width="14.5" customWidth="1"/>
    <col min="15110" max="15110" width="16.5" customWidth="1"/>
    <col min="15111" max="15112" width="15.33203125" customWidth="1"/>
    <col min="15113" max="15113" width="14.6640625" customWidth="1"/>
    <col min="15114" max="15114" width="13.83203125" bestFit="1" customWidth="1"/>
    <col min="15115" max="15115" width="10" customWidth="1"/>
    <col min="15116" max="15116" width="13.1640625" customWidth="1"/>
    <col min="15117" max="15117" width="13.83203125" bestFit="1" customWidth="1"/>
    <col min="15118" max="15118" width="13.5" customWidth="1"/>
    <col min="15360" max="15360" width="22.5" customWidth="1"/>
    <col min="15361" max="15361" width="48.5" customWidth="1"/>
    <col min="15362" max="15362" width="19.1640625" customWidth="1"/>
    <col min="15363" max="15363" width="17.6640625" customWidth="1"/>
    <col min="15364" max="15364" width="17.1640625" customWidth="1"/>
    <col min="15365" max="15365" width="14.5" customWidth="1"/>
    <col min="15366" max="15366" width="16.5" customWidth="1"/>
    <col min="15367" max="15368" width="15.33203125" customWidth="1"/>
    <col min="15369" max="15369" width="14.6640625" customWidth="1"/>
    <col min="15370" max="15370" width="13.83203125" bestFit="1" customWidth="1"/>
    <col min="15371" max="15371" width="10" customWidth="1"/>
    <col min="15372" max="15372" width="13.1640625" customWidth="1"/>
    <col min="15373" max="15373" width="13.83203125" bestFit="1" customWidth="1"/>
    <col min="15374" max="15374" width="13.5" customWidth="1"/>
    <col min="15616" max="15616" width="22.5" customWidth="1"/>
    <col min="15617" max="15617" width="48.5" customWidth="1"/>
    <col min="15618" max="15618" width="19.1640625" customWidth="1"/>
    <col min="15619" max="15619" width="17.6640625" customWidth="1"/>
    <col min="15620" max="15620" width="17.1640625" customWidth="1"/>
    <col min="15621" max="15621" width="14.5" customWidth="1"/>
    <col min="15622" max="15622" width="16.5" customWidth="1"/>
    <col min="15623" max="15624" width="15.33203125" customWidth="1"/>
    <col min="15625" max="15625" width="14.6640625" customWidth="1"/>
    <col min="15626" max="15626" width="13.83203125" bestFit="1" customWidth="1"/>
    <col min="15627" max="15627" width="10" customWidth="1"/>
    <col min="15628" max="15628" width="13.1640625" customWidth="1"/>
    <col min="15629" max="15629" width="13.83203125" bestFit="1" customWidth="1"/>
    <col min="15630" max="15630" width="13.5" customWidth="1"/>
    <col min="15872" max="15872" width="22.5" customWidth="1"/>
    <col min="15873" max="15873" width="48.5" customWidth="1"/>
    <col min="15874" max="15874" width="19.1640625" customWidth="1"/>
    <col min="15875" max="15875" width="17.6640625" customWidth="1"/>
    <col min="15876" max="15876" width="17.1640625" customWidth="1"/>
    <col min="15877" max="15877" width="14.5" customWidth="1"/>
    <col min="15878" max="15878" width="16.5" customWidth="1"/>
    <col min="15879" max="15880" width="15.33203125" customWidth="1"/>
    <col min="15881" max="15881" width="14.6640625" customWidth="1"/>
    <col min="15882" max="15882" width="13.83203125" bestFit="1" customWidth="1"/>
    <col min="15883" max="15883" width="10" customWidth="1"/>
    <col min="15884" max="15884" width="13.1640625" customWidth="1"/>
    <col min="15885" max="15885" width="13.83203125" bestFit="1" customWidth="1"/>
    <col min="15886" max="15886" width="13.5" customWidth="1"/>
    <col min="16128" max="16128" width="22.5" customWidth="1"/>
    <col min="16129" max="16129" width="48.5" customWidth="1"/>
    <col min="16130" max="16130" width="19.1640625" customWidth="1"/>
    <col min="16131" max="16131" width="17.6640625" customWidth="1"/>
    <col min="16132" max="16132" width="17.1640625" customWidth="1"/>
    <col min="16133" max="16133" width="14.5" customWidth="1"/>
    <col min="16134" max="16134" width="16.5" customWidth="1"/>
    <col min="16135" max="16136" width="15.33203125" customWidth="1"/>
    <col min="16137" max="16137" width="14.6640625" customWidth="1"/>
    <col min="16138" max="16138" width="13.83203125" bestFit="1" customWidth="1"/>
    <col min="16139" max="16139" width="10" customWidth="1"/>
    <col min="16140" max="16140" width="13.1640625" customWidth="1"/>
    <col min="16141" max="16141" width="13.83203125" bestFit="1" customWidth="1"/>
    <col min="16142" max="16142" width="13.5" customWidth="1"/>
  </cols>
  <sheetData>
    <row r="1" spans="1:10" ht="12" thickBot="1" x14ac:dyDescent="0.25">
      <c r="A1" s="3"/>
      <c r="B1" s="3"/>
      <c r="C1" s="3"/>
      <c r="D1" s="3"/>
      <c r="E1" s="4"/>
      <c r="F1" s="3"/>
      <c r="G1" s="3"/>
      <c r="H1" s="3"/>
      <c r="I1" s="3"/>
      <c r="J1" s="3"/>
    </row>
    <row r="2" spans="1:10" ht="24.75" customHeight="1" x14ac:dyDescent="0.2">
      <c r="A2" s="36" t="s">
        <v>124</v>
      </c>
      <c r="B2" s="37"/>
      <c r="C2" s="40" t="s">
        <v>119</v>
      </c>
      <c r="D2" s="42" t="s">
        <v>118</v>
      </c>
      <c r="E2" s="44" t="s">
        <v>125</v>
      </c>
      <c r="F2" s="46" t="s">
        <v>123</v>
      </c>
      <c r="G2" s="47"/>
      <c r="H2" s="42" t="s">
        <v>120</v>
      </c>
      <c r="I2" s="48" t="s">
        <v>121</v>
      </c>
      <c r="J2" s="34" t="s">
        <v>116</v>
      </c>
    </row>
    <row r="3" spans="1:10" ht="33.6" customHeight="1" x14ac:dyDescent="0.2">
      <c r="A3" s="38"/>
      <c r="B3" s="39"/>
      <c r="C3" s="41"/>
      <c r="D3" s="43"/>
      <c r="E3" s="45"/>
      <c r="F3" s="22" t="s">
        <v>115</v>
      </c>
      <c r="G3" s="23" t="s">
        <v>117</v>
      </c>
      <c r="H3" s="43"/>
      <c r="I3" s="49"/>
      <c r="J3" s="35"/>
    </row>
    <row r="4" spans="1:10" ht="9.6" customHeight="1" thickBot="1" x14ac:dyDescent="0.25">
      <c r="A4" s="24"/>
      <c r="B4" s="17"/>
      <c r="C4" s="18">
        <v>1</v>
      </c>
      <c r="D4" s="18">
        <v>2</v>
      </c>
      <c r="E4" s="18">
        <v>3</v>
      </c>
      <c r="F4" s="18">
        <v>4</v>
      </c>
      <c r="G4" s="19">
        <v>5</v>
      </c>
      <c r="H4" s="19">
        <v>6</v>
      </c>
      <c r="I4" s="19">
        <v>7</v>
      </c>
      <c r="J4" s="20" t="s">
        <v>122</v>
      </c>
    </row>
    <row r="5" spans="1:10" ht="37.15" customHeight="1" thickTop="1" x14ac:dyDescent="0.2">
      <c r="A5" s="33" t="s">
        <v>96</v>
      </c>
      <c r="B5" s="32" t="s">
        <v>97</v>
      </c>
      <c r="C5" s="21">
        <f>C6+C44+C55+C104+C135+C147</f>
        <v>1520349</v>
      </c>
      <c r="D5" s="21">
        <f t="shared" ref="D5:E5" si="0">D6+D44+D55+D104+D135+D147</f>
        <v>1520349</v>
      </c>
      <c r="E5" s="27">
        <f t="shared" si="0"/>
        <v>1110141.3299999998</v>
      </c>
      <c r="F5" s="21">
        <f t="shared" ref="F5:G5" si="1">F6+F44+F55+F104+F135+F147</f>
        <v>129000</v>
      </c>
      <c r="G5" s="21">
        <f t="shared" si="1"/>
        <v>129000</v>
      </c>
      <c r="H5" s="21">
        <f t="shared" ref="H5:I5" si="2">H6+H44+H55+H104+H135+H147</f>
        <v>0</v>
      </c>
      <c r="I5" s="21">
        <f t="shared" si="2"/>
        <v>534500</v>
      </c>
      <c r="J5" s="25">
        <f t="shared" ref="J5:J56" si="3">D5-F5+G5-H5+I5</f>
        <v>2054849</v>
      </c>
    </row>
    <row r="6" spans="1:10" ht="22.5" x14ac:dyDescent="0.2">
      <c r="A6" s="5" t="s">
        <v>98</v>
      </c>
      <c r="B6" s="6" t="s">
        <v>99</v>
      </c>
      <c r="C6" s="7">
        <f>C7+C19+C29+C40</f>
        <v>390377</v>
      </c>
      <c r="D6" s="7">
        <f t="shared" ref="D6:E6" si="4">D7+D19+D29+D40</f>
        <v>390377</v>
      </c>
      <c r="E6" s="31">
        <f t="shared" si="4"/>
        <v>312083.44999999995</v>
      </c>
      <c r="F6" s="7">
        <f t="shared" ref="F6:G6" si="5">F7+F19+F29+F40</f>
        <v>40000</v>
      </c>
      <c r="G6" s="7">
        <f t="shared" si="5"/>
        <v>40000</v>
      </c>
      <c r="H6" s="7">
        <f t="shared" ref="H6:I6" si="6">H7+H19+H29+H40</f>
        <v>0</v>
      </c>
      <c r="I6" s="7">
        <f t="shared" si="6"/>
        <v>143500</v>
      </c>
      <c r="J6" s="8">
        <f t="shared" si="3"/>
        <v>533877</v>
      </c>
    </row>
    <row r="7" spans="1:10" x14ac:dyDescent="0.2">
      <c r="A7" s="9" t="s">
        <v>0</v>
      </c>
      <c r="B7" s="10" t="s">
        <v>1</v>
      </c>
      <c r="C7" s="7">
        <f>C8</f>
        <v>380650</v>
      </c>
      <c r="D7" s="7">
        <f t="shared" ref="D7:I7" si="7">D8</f>
        <v>380650</v>
      </c>
      <c r="E7" s="28">
        <v>297105.34999999998</v>
      </c>
      <c r="F7" s="7">
        <f t="shared" si="7"/>
        <v>40000</v>
      </c>
      <c r="G7" s="7">
        <f t="shared" si="7"/>
        <v>40000</v>
      </c>
      <c r="H7" s="7">
        <f t="shared" si="7"/>
        <v>0</v>
      </c>
      <c r="I7" s="7">
        <f t="shared" si="7"/>
        <v>132000</v>
      </c>
      <c r="J7" s="8">
        <f t="shared" si="3"/>
        <v>512650</v>
      </c>
    </row>
    <row r="8" spans="1:10" x14ac:dyDescent="0.2">
      <c r="A8" s="11" t="s">
        <v>2</v>
      </c>
      <c r="B8" s="10" t="s">
        <v>3</v>
      </c>
      <c r="C8" s="7">
        <f>C9+C11+C15+C17</f>
        <v>380650</v>
      </c>
      <c r="D8" s="7">
        <f t="shared" ref="D8" si="8">D9+D11+D15+D17</f>
        <v>380650</v>
      </c>
      <c r="E8" s="28">
        <v>297105.34999999998</v>
      </c>
      <c r="F8" s="7">
        <f t="shared" ref="F8:G8" si="9">F9+F11+F15+F17</f>
        <v>40000</v>
      </c>
      <c r="G8" s="7">
        <f t="shared" si="9"/>
        <v>40000</v>
      </c>
      <c r="H8" s="7">
        <f t="shared" ref="H8:I8" si="10">H9+H11+H15+H17</f>
        <v>0</v>
      </c>
      <c r="I8" s="7">
        <f t="shared" si="10"/>
        <v>132000</v>
      </c>
      <c r="J8" s="8">
        <f t="shared" si="3"/>
        <v>512650</v>
      </c>
    </row>
    <row r="9" spans="1:10" x14ac:dyDescent="0.2">
      <c r="A9" s="12" t="s">
        <v>14</v>
      </c>
      <c r="B9" s="10" t="s">
        <v>15</v>
      </c>
      <c r="C9" s="7">
        <f>C10</f>
        <v>4000</v>
      </c>
      <c r="D9" s="7">
        <f t="shared" ref="D9:I9" si="11">D10</f>
        <v>4000</v>
      </c>
      <c r="E9" s="28">
        <v>3923.25</v>
      </c>
      <c r="F9" s="7">
        <f t="shared" si="11"/>
        <v>0</v>
      </c>
      <c r="G9" s="7">
        <f t="shared" si="11"/>
        <v>0</v>
      </c>
      <c r="H9" s="7">
        <f t="shared" si="11"/>
        <v>0</v>
      </c>
      <c r="I9" s="7">
        <f t="shared" si="11"/>
        <v>0</v>
      </c>
      <c r="J9" s="8">
        <f t="shared" si="3"/>
        <v>4000</v>
      </c>
    </row>
    <row r="10" spans="1:10" x14ac:dyDescent="0.2">
      <c r="A10" s="13" t="s">
        <v>16</v>
      </c>
      <c r="B10" s="10" t="s">
        <v>17</v>
      </c>
      <c r="C10" s="14">
        <v>4000</v>
      </c>
      <c r="D10" s="14">
        <v>4000</v>
      </c>
      <c r="E10" s="29">
        <v>3923.25</v>
      </c>
      <c r="F10" s="15"/>
      <c r="G10" s="15"/>
      <c r="H10" s="15"/>
      <c r="I10" s="15"/>
      <c r="J10" s="26">
        <f t="shared" si="3"/>
        <v>4000</v>
      </c>
    </row>
    <row r="11" spans="1:10" x14ac:dyDescent="0.2">
      <c r="A11" s="12" t="s">
        <v>10</v>
      </c>
      <c r="B11" s="10" t="s">
        <v>11</v>
      </c>
      <c r="C11" s="7">
        <f>C12+C13+C14</f>
        <v>316650</v>
      </c>
      <c r="D11" s="7">
        <f t="shared" ref="D11" si="12">D12+D13+D14</f>
        <v>316650</v>
      </c>
      <c r="E11" s="28">
        <v>241914.3</v>
      </c>
      <c r="F11" s="7">
        <f t="shared" ref="F11:G11" si="13">F12+F13+F14</f>
        <v>40000</v>
      </c>
      <c r="G11" s="7">
        <f t="shared" si="13"/>
        <v>40000</v>
      </c>
      <c r="H11" s="7">
        <f t="shared" ref="H11:I11" si="14">H12+H13+H14</f>
        <v>0</v>
      </c>
      <c r="I11" s="7">
        <f t="shared" si="14"/>
        <v>100000</v>
      </c>
      <c r="J11" s="8">
        <f t="shared" si="3"/>
        <v>416650</v>
      </c>
    </row>
    <row r="12" spans="1:10" x14ac:dyDescent="0.2">
      <c r="A12" s="13" t="s">
        <v>57</v>
      </c>
      <c r="B12" s="10" t="s">
        <v>58</v>
      </c>
      <c r="C12" s="14">
        <v>6650</v>
      </c>
      <c r="D12" s="14">
        <v>6650</v>
      </c>
      <c r="E12" s="29">
        <v>6441.38</v>
      </c>
      <c r="F12" s="15"/>
      <c r="G12" s="15"/>
      <c r="H12" s="15"/>
      <c r="I12" s="15"/>
      <c r="J12" s="26">
        <f t="shared" si="3"/>
        <v>6650</v>
      </c>
    </row>
    <row r="13" spans="1:10" x14ac:dyDescent="0.2">
      <c r="A13" s="13" t="s">
        <v>12</v>
      </c>
      <c r="B13" s="10" t="s">
        <v>13</v>
      </c>
      <c r="C13" s="14">
        <v>265000</v>
      </c>
      <c r="D13" s="14">
        <v>265000</v>
      </c>
      <c r="E13" s="29">
        <v>233388.05</v>
      </c>
      <c r="F13" s="15"/>
      <c r="G13" s="15">
        <v>40000</v>
      </c>
      <c r="H13" s="15"/>
      <c r="I13" s="15">
        <v>100000</v>
      </c>
      <c r="J13" s="26">
        <f t="shared" si="3"/>
        <v>405000</v>
      </c>
    </row>
    <row r="14" spans="1:10" x14ac:dyDescent="0.2">
      <c r="A14" s="13" t="s">
        <v>20</v>
      </c>
      <c r="B14" s="10" t="s">
        <v>21</v>
      </c>
      <c r="C14" s="14">
        <v>45000</v>
      </c>
      <c r="D14" s="14">
        <v>45000</v>
      </c>
      <c r="E14" s="29">
        <v>2084.87</v>
      </c>
      <c r="F14" s="15">
        <v>40000</v>
      </c>
      <c r="G14" s="15"/>
      <c r="H14" s="15"/>
      <c r="I14" s="15"/>
      <c r="J14" s="26">
        <f t="shared" si="3"/>
        <v>5000</v>
      </c>
    </row>
    <row r="15" spans="1:10" x14ac:dyDescent="0.2">
      <c r="A15" s="12" t="s">
        <v>100</v>
      </c>
      <c r="B15" s="10" t="s">
        <v>101</v>
      </c>
      <c r="C15" s="7">
        <f>C16</f>
        <v>50000</v>
      </c>
      <c r="D15" s="7">
        <f t="shared" ref="D15:I15" si="15">D16</f>
        <v>50000</v>
      </c>
      <c r="E15" s="28">
        <v>46098.41</v>
      </c>
      <c r="F15" s="7">
        <f t="shared" si="15"/>
        <v>0</v>
      </c>
      <c r="G15" s="7">
        <f t="shared" si="15"/>
        <v>0</v>
      </c>
      <c r="H15" s="7">
        <f t="shared" si="15"/>
        <v>0</v>
      </c>
      <c r="I15" s="7">
        <f t="shared" si="15"/>
        <v>32000</v>
      </c>
      <c r="J15" s="8">
        <f t="shared" si="3"/>
        <v>82000</v>
      </c>
    </row>
    <row r="16" spans="1:10" x14ac:dyDescent="0.2">
      <c r="A16" s="13" t="s">
        <v>102</v>
      </c>
      <c r="B16" s="10" t="s">
        <v>101</v>
      </c>
      <c r="C16" s="14">
        <v>50000</v>
      </c>
      <c r="D16" s="14">
        <v>50000</v>
      </c>
      <c r="E16" s="29">
        <v>46098.41</v>
      </c>
      <c r="F16" s="15"/>
      <c r="G16" s="15"/>
      <c r="H16" s="15"/>
      <c r="I16" s="15">
        <v>32000</v>
      </c>
      <c r="J16" s="26">
        <f t="shared" si="3"/>
        <v>82000</v>
      </c>
    </row>
    <row r="17" spans="1:10" x14ac:dyDescent="0.2">
      <c r="A17" s="12" t="s">
        <v>22</v>
      </c>
      <c r="B17" s="10" t="s">
        <v>23</v>
      </c>
      <c r="C17" s="7">
        <f>C18</f>
        <v>10000</v>
      </c>
      <c r="D17" s="7">
        <f t="shared" ref="D17:I17" si="16">D18</f>
        <v>10000</v>
      </c>
      <c r="E17" s="28">
        <v>5169.3900000000003</v>
      </c>
      <c r="F17" s="7">
        <f t="shared" si="16"/>
        <v>0</v>
      </c>
      <c r="G17" s="7">
        <f t="shared" si="16"/>
        <v>0</v>
      </c>
      <c r="H17" s="7">
        <f t="shared" si="16"/>
        <v>0</v>
      </c>
      <c r="I17" s="7">
        <f t="shared" si="16"/>
        <v>0</v>
      </c>
      <c r="J17" s="8">
        <f t="shared" si="3"/>
        <v>10000</v>
      </c>
    </row>
    <row r="18" spans="1:10" x14ac:dyDescent="0.2">
      <c r="A18" s="13" t="s">
        <v>63</v>
      </c>
      <c r="B18" s="10" t="s">
        <v>64</v>
      </c>
      <c r="C18" s="14">
        <v>10000</v>
      </c>
      <c r="D18" s="14">
        <v>10000</v>
      </c>
      <c r="E18" s="29">
        <v>5169.3900000000003</v>
      </c>
      <c r="F18" s="15"/>
      <c r="G18" s="15"/>
      <c r="H18" s="15"/>
      <c r="I18" s="15"/>
      <c r="J18" s="26">
        <f t="shared" si="3"/>
        <v>10000</v>
      </c>
    </row>
    <row r="19" spans="1:10" x14ac:dyDescent="0.2">
      <c r="A19" s="9" t="s">
        <v>28</v>
      </c>
      <c r="B19" s="10" t="s">
        <v>74</v>
      </c>
      <c r="C19" s="7">
        <f>C20</f>
        <v>3500</v>
      </c>
      <c r="D19" s="7">
        <f t="shared" ref="D19:I19" si="17">D20</f>
        <v>3500</v>
      </c>
      <c r="E19" s="28"/>
      <c r="F19" s="7">
        <f t="shared" si="17"/>
        <v>0</v>
      </c>
      <c r="G19" s="7">
        <f t="shared" si="17"/>
        <v>0</v>
      </c>
      <c r="H19" s="7">
        <f t="shared" si="17"/>
        <v>0</v>
      </c>
      <c r="I19" s="7">
        <f t="shared" si="17"/>
        <v>0</v>
      </c>
      <c r="J19" s="8">
        <f t="shared" si="3"/>
        <v>3500</v>
      </c>
    </row>
    <row r="20" spans="1:10" x14ac:dyDescent="0.2">
      <c r="A20" s="11" t="s">
        <v>2</v>
      </c>
      <c r="B20" s="10" t="s">
        <v>3</v>
      </c>
      <c r="C20" s="7">
        <f>C21+C23+C25+C27</f>
        <v>3500</v>
      </c>
      <c r="D20" s="7">
        <f t="shared" ref="D20" si="18">D21+D23+D25+D27</f>
        <v>3500</v>
      </c>
      <c r="E20" s="28"/>
      <c r="F20" s="7">
        <f t="shared" ref="F20:G20" si="19">F21+F23+F25+F27</f>
        <v>0</v>
      </c>
      <c r="G20" s="7">
        <f t="shared" si="19"/>
        <v>0</v>
      </c>
      <c r="H20" s="7">
        <f t="shared" ref="H20:I20" si="20">H21+H23+H25+H27</f>
        <v>0</v>
      </c>
      <c r="I20" s="7">
        <f t="shared" si="20"/>
        <v>0</v>
      </c>
      <c r="J20" s="8">
        <f t="shared" si="3"/>
        <v>3500</v>
      </c>
    </row>
    <row r="21" spans="1:10" x14ac:dyDescent="0.2">
      <c r="A21" s="12" t="s">
        <v>4</v>
      </c>
      <c r="B21" s="10" t="s">
        <v>5</v>
      </c>
      <c r="C21" s="7">
        <f>C22</f>
        <v>1000</v>
      </c>
      <c r="D21" s="7">
        <f t="shared" ref="D21:I21" si="21">D22</f>
        <v>1000</v>
      </c>
      <c r="E21" s="28"/>
      <c r="F21" s="7">
        <f t="shared" si="21"/>
        <v>0</v>
      </c>
      <c r="G21" s="7">
        <f t="shared" si="21"/>
        <v>0</v>
      </c>
      <c r="H21" s="7">
        <f t="shared" si="21"/>
        <v>0</v>
      </c>
      <c r="I21" s="7">
        <f t="shared" si="21"/>
        <v>0</v>
      </c>
      <c r="J21" s="8">
        <f t="shared" si="3"/>
        <v>1000</v>
      </c>
    </row>
    <row r="22" spans="1:10" x14ac:dyDescent="0.2">
      <c r="A22" s="13" t="s">
        <v>6</v>
      </c>
      <c r="B22" s="10" t="s">
        <v>7</v>
      </c>
      <c r="C22" s="14">
        <v>1000</v>
      </c>
      <c r="D22" s="14">
        <v>1000</v>
      </c>
      <c r="E22" s="29"/>
      <c r="F22" s="14"/>
      <c r="G22" s="14"/>
      <c r="H22" s="14"/>
      <c r="I22" s="14"/>
      <c r="J22" s="26">
        <f t="shared" si="3"/>
        <v>1000</v>
      </c>
    </row>
    <row r="23" spans="1:10" x14ac:dyDescent="0.2">
      <c r="A23" s="12" t="s">
        <v>10</v>
      </c>
      <c r="B23" s="10" t="s">
        <v>11</v>
      </c>
      <c r="C23" s="7">
        <f>C24</f>
        <v>1000</v>
      </c>
      <c r="D23" s="7">
        <f t="shared" ref="D23:I23" si="22">D24</f>
        <v>1000</v>
      </c>
      <c r="E23" s="28"/>
      <c r="F23" s="7">
        <f t="shared" si="22"/>
        <v>0</v>
      </c>
      <c r="G23" s="7">
        <f t="shared" si="22"/>
        <v>0</v>
      </c>
      <c r="H23" s="7">
        <f t="shared" si="22"/>
        <v>0</v>
      </c>
      <c r="I23" s="7">
        <f t="shared" si="22"/>
        <v>0</v>
      </c>
      <c r="J23" s="8">
        <f t="shared" si="3"/>
        <v>1000</v>
      </c>
    </row>
    <row r="24" spans="1:10" x14ac:dyDescent="0.2">
      <c r="A24" s="13" t="s">
        <v>12</v>
      </c>
      <c r="B24" s="10" t="s">
        <v>13</v>
      </c>
      <c r="C24" s="14">
        <v>1000</v>
      </c>
      <c r="D24" s="14">
        <v>1000</v>
      </c>
      <c r="E24" s="29"/>
      <c r="F24" s="14"/>
      <c r="G24" s="14"/>
      <c r="H24" s="14"/>
      <c r="I24" s="14"/>
      <c r="J24" s="26">
        <f t="shared" si="3"/>
        <v>1000</v>
      </c>
    </row>
    <row r="25" spans="1:10" x14ac:dyDescent="0.2">
      <c r="A25" s="12" t="s">
        <v>100</v>
      </c>
      <c r="B25" s="10" t="s">
        <v>101</v>
      </c>
      <c r="C25" s="7">
        <f>C26</f>
        <v>1000</v>
      </c>
      <c r="D25" s="7">
        <f t="shared" ref="D25:I25" si="23">D26</f>
        <v>1000</v>
      </c>
      <c r="E25" s="28"/>
      <c r="F25" s="7">
        <f t="shared" si="23"/>
        <v>0</v>
      </c>
      <c r="G25" s="7">
        <f t="shared" si="23"/>
        <v>0</v>
      </c>
      <c r="H25" s="7">
        <f t="shared" si="23"/>
        <v>0</v>
      </c>
      <c r="I25" s="7">
        <f t="shared" si="23"/>
        <v>0</v>
      </c>
      <c r="J25" s="8">
        <f t="shared" si="3"/>
        <v>1000</v>
      </c>
    </row>
    <row r="26" spans="1:10" x14ac:dyDescent="0.2">
      <c r="A26" s="13" t="s">
        <v>102</v>
      </c>
      <c r="B26" s="10" t="s">
        <v>101</v>
      </c>
      <c r="C26" s="14">
        <v>1000</v>
      </c>
      <c r="D26" s="14">
        <v>1000</v>
      </c>
      <c r="E26" s="29"/>
      <c r="F26" s="14"/>
      <c r="G26" s="14"/>
      <c r="H26" s="14"/>
      <c r="I26" s="14"/>
      <c r="J26" s="26">
        <f t="shared" si="3"/>
        <v>1000</v>
      </c>
    </row>
    <row r="27" spans="1:10" x14ac:dyDescent="0.2">
      <c r="A27" s="12" t="s">
        <v>22</v>
      </c>
      <c r="B27" s="10" t="s">
        <v>23</v>
      </c>
      <c r="C27" s="7">
        <f>C28</f>
        <v>500</v>
      </c>
      <c r="D27" s="7">
        <f t="shared" ref="D27:I27" si="24">D28</f>
        <v>500</v>
      </c>
      <c r="E27" s="28"/>
      <c r="F27" s="7">
        <f t="shared" si="24"/>
        <v>0</v>
      </c>
      <c r="G27" s="7">
        <f t="shared" si="24"/>
        <v>0</v>
      </c>
      <c r="H27" s="7">
        <f t="shared" si="24"/>
        <v>0</v>
      </c>
      <c r="I27" s="7">
        <f t="shared" si="24"/>
        <v>0</v>
      </c>
      <c r="J27" s="8">
        <f t="shared" si="3"/>
        <v>500</v>
      </c>
    </row>
    <row r="28" spans="1:10" x14ac:dyDescent="0.2">
      <c r="A28" s="13" t="s">
        <v>63</v>
      </c>
      <c r="B28" s="10" t="s">
        <v>64</v>
      </c>
      <c r="C28" s="14">
        <v>500</v>
      </c>
      <c r="D28" s="14">
        <v>500</v>
      </c>
      <c r="E28" s="29"/>
      <c r="F28" s="14"/>
      <c r="G28" s="14"/>
      <c r="H28" s="14"/>
      <c r="I28" s="14"/>
      <c r="J28" s="26">
        <f t="shared" si="3"/>
        <v>500</v>
      </c>
    </row>
    <row r="29" spans="1:10" x14ac:dyDescent="0.2">
      <c r="A29" s="9" t="s">
        <v>83</v>
      </c>
      <c r="B29" s="10" t="s">
        <v>84</v>
      </c>
      <c r="C29" s="7">
        <f>C30</f>
        <v>4000</v>
      </c>
      <c r="D29" s="7">
        <f t="shared" ref="D29:I29" si="25">D30</f>
        <v>4000</v>
      </c>
      <c r="E29" s="31">
        <f t="shared" si="25"/>
        <v>14978.1</v>
      </c>
      <c r="F29" s="7">
        <f t="shared" si="25"/>
        <v>0</v>
      </c>
      <c r="G29" s="7">
        <f t="shared" si="25"/>
        <v>0</v>
      </c>
      <c r="H29" s="7">
        <f t="shared" si="25"/>
        <v>0</v>
      </c>
      <c r="I29" s="7">
        <f t="shared" si="25"/>
        <v>11500</v>
      </c>
      <c r="J29" s="8">
        <f t="shared" si="3"/>
        <v>15500</v>
      </c>
    </row>
    <row r="30" spans="1:10" x14ac:dyDescent="0.2">
      <c r="A30" s="11" t="s">
        <v>2</v>
      </c>
      <c r="B30" s="10" t="s">
        <v>3</v>
      </c>
      <c r="C30" s="7">
        <f>C31+C33+C35+C38</f>
        <v>4000</v>
      </c>
      <c r="D30" s="7">
        <f t="shared" ref="D30:E30" si="26">D31+D33+D35+D38</f>
        <v>4000</v>
      </c>
      <c r="E30" s="31">
        <f t="shared" si="26"/>
        <v>14978.1</v>
      </c>
      <c r="F30" s="7">
        <f t="shared" ref="F30:G30" si="27">F31+F33+F35+F38</f>
        <v>0</v>
      </c>
      <c r="G30" s="7">
        <f t="shared" si="27"/>
        <v>0</v>
      </c>
      <c r="H30" s="7">
        <f t="shared" ref="H30:I30" si="28">H31+H33+H35+H38</f>
        <v>0</v>
      </c>
      <c r="I30" s="7">
        <f t="shared" si="28"/>
        <v>11500</v>
      </c>
      <c r="J30" s="8">
        <f t="shared" si="3"/>
        <v>15500</v>
      </c>
    </row>
    <row r="31" spans="1:10" x14ac:dyDescent="0.2">
      <c r="A31" s="12" t="s">
        <v>4</v>
      </c>
      <c r="B31" s="10" t="s">
        <v>5</v>
      </c>
      <c r="C31" s="7">
        <f>C32</f>
        <v>1000</v>
      </c>
      <c r="D31" s="7">
        <f t="shared" ref="D31:I31" si="29">D32</f>
        <v>1000</v>
      </c>
      <c r="E31" s="31">
        <f t="shared" si="29"/>
        <v>1000</v>
      </c>
      <c r="F31" s="7">
        <f t="shared" si="29"/>
        <v>0</v>
      </c>
      <c r="G31" s="7">
        <f t="shared" si="29"/>
        <v>0</v>
      </c>
      <c r="H31" s="7">
        <f t="shared" si="29"/>
        <v>0</v>
      </c>
      <c r="I31" s="7">
        <f t="shared" si="29"/>
        <v>0</v>
      </c>
      <c r="J31" s="8">
        <f t="shared" si="3"/>
        <v>1000</v>
      </c>
    </row>
    <row r="32" spans="1:10" x14ac:dyDescent="0.2">
      <c r="A32" s="13" t="s">
        <v>6</v>
      </c>
      <c r="B32" s="10" t="s">
        <v>7</v>
      </c>
      <c r="C32" s="14">
        <v>1000</v>
      </c>
      <c r="D32" s="14">
        <v>1000</v>
      </c>
      <c r="E32" s="29">
        <v>1000</v>
      </c>
      <c r="F32" s="15"/>
      <c r="G32" s="15"/>
      <c r="H32" s="15"/>
      <c r="I32" s="15"/>
      <c r="J32" s="26">
        <f t="shared" si="3"/>
        <v>1000</v>
      </c>
    </row>
    <row r="33" spans="1:10" x14ac:dyDescent="0.2">
      <c r="A33" s="12" t="s">
        <v>14</v>
      </c>
      <c r="B33" s="10" t="s">
        <v>15</v>
      </c>
      <c r="C33" s="7">
        <f>C34</f>
        <v>1000</v>
      </c>
      <c r="D33" s="7">
        <f t="shared" ref="D33:I33" si="30">D34</f>
        <v>1000</v>
      </c>
      <c r="E33" s="31">
        <f t="shared" si="30"/>
        <v>1000</v>
      </c>
      <c r="F33" s="7">
        <f t="shared" si="30"/>
        <v>0</v>
      </c>
      <c r="G33" s="7">
        <f t="shared" si="30"/>
        <v>0</v>
      </c>
      <c r="H33" s="7">
        <f t="shared" si="30"/>
        <v>0</v>
      </c>
      <c r="I33" s="7">
        <f t="shared" si="30"/>
        <v>0</v>
      </c>
      <c r="J33" s="8">
        <f t="shared" si="3"/>
        <v>1000</v>
      </c>
    </row>
    <row r="34" spans="1:10" x14ac:dyDescent="0.2">
      <c r="A34" s="13" t="s">
        <v>16</v>
      </c>
      <c r="B34" s="10" t="s">
        <v>17</v>
      </c>
      <c r="C34" s="14">
        <v>1000</v>
      </c>
      <c r="D34" s="14">
        <v>1000</v>
      </c>
      <c r="E34" s="29">
        <v>1000</v>
      </c>
      <c r="F34" s="15"/>
      <c r="G34" s="15"/>
      <c r="H34" s="15"/>
      <c r="I34" s="15"/>
      <c r="J34" s="26">
        <f t="shared" si="3"/>
        <v>1000</v>
      </c>
    </row>
    <row r="35" spans="1:10" x14ac:dyDescent="0.2">
      <c r="A35" s="12" t="s">
        <v>10</v>
      </c>
      <c r="B35" s="10" t="s">
        <v>11</v>
      </c>
      <c r="C35" s="7">
        <f>C36+C37</f>
        <v>1500</v>
      </c>
      <c r="D35" s="7">
        <f t="shared" ref="D35:E35" si="31">D36+D37</f>
        <v>1500</v>
      </c>
      <c r="E35" s="31">
        <f t="shared" si="31"/>
        <v>12478.1</v>
      </c>
      <c r="F35" s="7">
        <f t="shared" ref="F35:G35" si="32">F36+F37</f>
        <v>0</v>
      </c>
      <c r="G35" s="7">
        <f t="shared" si="32"/>
        <v>0</v>
      </c>
      <c r="H35" s="7">
        <f t="shared" ref="H35:I35" si="33">H36+H37</f>
        <v>0</v>
      </c>
      <c r="I35" s="7">
        <f t="shared" si="33"/>
        <v>11500</v>
      </c>
      <c r="J35" s="8">
        <f t="shared" si="3"/>
        <v>13000</v>
      </c>
    </row>
    <row r="36" spans="1:10" x14ac:dyDescent="0.2">
      <c r="A36" s="13" t="s">
        <v>12</v>
      </c>
      <c r="B36" s="10" t="s">
        <v>13</v>
      </c>
      <c r="C36" s="14">
        <v>1000</v>
      </c>
      <c r="D36" s="14">
        <v>1000</v>
      </c>
      <c r="E36" s="29">
        <v>11978.1</v>
      </c>
      <c r="F36" s="15"/>
      <c r="G36" s="15"/>
      <c r="H36" s="15"/>
      <c r="I36" s="15">
        <v>11500</v>
      </c>
      <c r="J36" s="26">
        <f t="shared" si="3"/>
        <v>12500</v>
      </c>
    </row>
    <row r="37" spans="1:10" x14ac:dyDescent="0.2">
      <c r="A37" s="13" t="s">
        <v>20</v>
      </c>
      <c r="B37" s="10" t="s">
        <v>21</v>
      </c>
      <c r="C37" s="14">
        <v>500</v>
      </c>
      <c r="D37" s="14">
        <v>500</v>
      </c>
      <c r="E37" s="29">
        <v>500</v>
      </c>
      <c r="F37" s="15"/>
      <c r="G37" s="15"/>
      <c r="H37" s="15"/>
      <c r="I37" s="15"/>
      <c r="J37" s="26">
        <f t="shared" si="3"/>
        <v>500</v>
      </c>
    </row>
    <row r="38" spans="1:10" x14ac:dyDescent="0.2">
      <c r="A38" s="12" t="s">
        <v>100</v>
      </c>
      <c r="B38" s="10" t="s">
        <v>101</v>
      </c>
      <c r="C38" s="7">
        <f>C39</f>
        <v>500</v>
      </c>
      <c r="D38" s="7">
        <f t="shared" ref="D38:I38" si="34">D39</f>
        <v>500</v>
      </c>
      <c r="E38" s="31">
        <f t="shared" si="34"/>
        <v>500</v>
      </c>
      <c r="F38" s="7">
        <f t="shared" si="34"/>
        <v>0</v>
      </c>
      <c r="G38" s="7">
        <f t="shared" si="34"/>
        <v>0</v>
      </c>
      <c r="H38" s="7">
        <f t="shared" si="34"/>
        <v>0</v>
      </c>
      <c r="I38" s="7">
        <f t="shared" si="34"/>
        <v>0</v>
      </c>
      <c r="J38" s="8">
        <f t="shared" si="3"/>
        <v>500</v>
      </c>
    </row>
    <row r="39" spans="1:10" x14ac:dyDescent="0.2">
      <c r="A39" s="13" t="s">
        <v>102</v>
      </c>
      <c r="B39" s="10" t="s">
        <v>101</v>
      </c>
      <c r="C39" s="14">
        <v>500</v>
      </c>
      <c r="D39" s="14">
        <v>500</v>
      </c>
      <c r="E39" s="29">
        <v>500</v>
      </c>
      <c r="F39" s="15"/>
      <c r="G39" s="15"/>
      <c r="H39" s="15"/>
      <c r="I39" s="15"/>
      <c r="J39" s="26">
        <f t="shared" si="3"/>
        <v>500</v>
      </c>
    </row>
    <row r="40" spans="1:10" x14ac:dyDescent="0.2">
      <c r="A40" s="9" t="s">
        <v>103</v>
      </c>
      <c r="B40" s="10" t="s">
        <v>104</v>
      </c>
      <c r="C40" s="7">
        <f>C41</f>
        <v>2227</v>
      </c>
      <c r="D40" s="7">
        <f t="shared" ref="D40:I42" si="35">D41</f>
        <v>2227</v>
      </c>
      <c r="E40" s="31">
        <f t="shared" si="35"/>
        <v>0</v>
      </c>
      <c r="F40" s="7">
        <f t="shared" si="35"/>
        <v>0</v>
      </c>
      <c r="G40" s="7">
        <f t="shared" si="35"/>
        <v>0</v>
      </c>
      <c r="H40" s="7">
        <f t="shared" si="35"/>
        <v>0</v>
      </c>
      <c r="I40" s="7">
        <f t="shared" si="35"/>
        <v>0</v>
      </c>
      <c r="J40" s="8">
        <f t="shared" si="3"/>
        <v>2227</v>
      </c>
    </row>
    <row r="41" spans="1:10" x14ac:dyDescent="0.2">
      <c r="A41" s="11" t="s">
        <v>2</v>
      </c>
      <c r="B41" s="10" t="s">
        <v>3</v>
      </c>
      <c r="C41" s="7">
        <f>C42</f>
        <v>2227</v>
      </c>
      <c r="D41" s="7">
        <f t="shared" si="35"/>
        <v>2227</v>
      </c>
      <c r="E41" s="31">
        <f t="shared" si="35"/>
        <v>0</v>
      </c>
      <c r="F41" s="7">
        <f t="shared" si="35"/>
        <v>0</v>
      </c>
      <c r="G41" s="7">
        <f t="shared" si="35"/>
        <v>0</v>
      </c>
      <c r="H41" s="7">
        <f t="shared" si="35"/>
        <v>0</v>
      </c>
      <c r="I41" s="7">
        <f t="shared" si="35"/>
        <v>0</v>
      </c>
      <c r="J41" s="8">
        <f t="shared" si="3"/>
        <v>2227</v>
      </c>
    </row>
    <row r="42" spans="1:10" x14ac:dyDescent="0.2">
      <c r="A42" s="12" t="s">
        <v>10</v>
      </c>
      <c r="B42" s="10" t="s">
        <v>11</v>
      </c>
      <c r="C42" s="7">
        <f>C43</f>
        <v>2227</v>
      </c>
      <c r="D42" s="7">
        <f t="shared" si="35"/>
        <v>2227</v>
      </c>
      <c r="E42" s="31">
        <f t="shared" si="35"/>
        <v>0</v>
      </c>
      <c r="F42" s="7">
        <f t="shared" si="35"/>
        <v>0</v>
      </c>
      <c r="G42" s="7">
        <f t="shared" si="35"/>
        <v>0</v>
      </c>
      <c r="H42" s="7">
        <f t="shared" si="35"/>
        <v>0</v>
      </c>
      <c r="I42" s="7">
        <f t="shared" si="35"/>
        <v>0</v>
      </c>
      <c r="J42" s="8">
        <f t="shared" si="3"/>
        <v>2227</v>
      </c>
    </row>
    <row r="43" spans="1:10" x14ac:dyDescent="0.2">
      <c r="A43" s="13" t="s">
        <v>12</v>
      </c>
      <c r="B43" s="10" t="s">
        <v>13</v>
      </c>
      <c r="C43" s="14">
        <v>2227</v>
      </c>
      <c r="D43" s="14">
        <v>2227</v>
      </c>
      <c r="E43" s="29"/>
      <c r="F43" s="14"/>
      <c r="G43" s="14"/>
      <c r="H43" s="14"/>
      <c r="I43" s="14"/>
      <c r="J43" s="26">
        <f t="shared" si="3"/>
        <v>2227</v>
      </c>
    </row>
    <row r="44" spans="1:10" x14ac:dyDescent="0.2">
      <c r="A44" s="5" t="s">
        <v>105</v>
      </c>
      <c r="B44" s="6" t="s">
        <v>106</v>
      </c>
      <c r="C44" s="7">
        <f>C45</f>
        <v>167000</v>
      </c>
      <c r="D44" s="7">
        <f t="shared" ref="D44:I45" si="36">D45</f>
        <v>167000</v>
      </c>
      <c r="E44" s="31">
        <f t="shared" si="36"/>
        <v>43994.5</v>
      </c>
      <c r="F44" s="7">
        <f t="shared" si="36"/>
        <v>89000</v>
      </c>
      <c r="G44" s="7">
        <f t="shared" si="36"/>
        <v>0</v>
      </c>
      <c r="H44" s="7">
        <f t="shared" si="36"/>
        <v>0</v>
      </c>
      <c r="I44" s="7">
        <f t="shared" si="36"/>
        <v>0</v>
      </c>
      <c r="J44" s="8">
        <f t="shared" si="3"/>
        <v>78000</v>
      </c>
    </row>
    <row r="45" spans="1:10" x14ac:dyDescent="0.2">
      <c r="A45" s="9" t="s">
        <v>0</v>
      </c>
      <c r="B45" s="10" t="s">
        <v>1</v>
      </c>
      <c r="C45" s="7">
        <f>C46</f>
        <v>167000</v>
      </c>
      <c r="D45" s="7">
        <f t="shared" si="36"/>
        <v>167000</v>
      </c>
      <c r="E45" s="31">
        <f t="shared" si="36"/>
        <v>43994.5</v>
      </c>
      <c r="F45" s="7">
        <f t="shared" si="36"/>
        <v>89000</v>
      </c>
      <c r="G45" s="7">
        <f t="shared" si="36"/>
        <v>0</v>
      </c>
      <c r="H45" s="7">
        <f t="shared" si="36"/>
        <v>0</v>
      </c>
      <c r="I45" s="7">
        <f t="shared" si="36"/>
        <v>0</v>
      </c>
      <c r="J45" s="8">
        <f t="shared" si="3"/>
        <v>78000</v>
      </c>
    </row>
    <row r="46" spans="1:10" x14ac:dyDescent="0.2">
      <c r="A46" s="11" t="s">
        <v>2</v>
      </c>
      <c r="B46" s="10" t="s">
        <v>3</v>
      </c>
      <c r="C46" s="7">
        <f>C47+C49+C53</f>
        <v>167000</v>
      </c>
      <c r="D46" s="7">
        <f t="shared" ref="D46:E46" si="37">D47+D49+D53</f>
        <v>167000</v>
      </c>
      <c r="E46" s="31">
        <f t="shared" si="37"/>
        <v>43994.5</v>
      </c>
      <c r="F46" s="7">
        <f t="shared" ref="F46:G46" si="38">F47+F49+F53</f>
        <v>89000</v>
      </c>
      <c r="G46" s="7">
        <f t="shared" si="38"/>
        <v>0</v>
      </c>
      <c r="H46" s="7">
        <f t="shared" ref="H46:I46" si="39">H47+H49+H53</f>
        <v>0</v>
      </c>
      <c r="I46" s="7">
        <f t="shared" si="39"/>
        <v>0</v>
      </c>
      <c r="J46" s="8">
        <f t="shared" si="3"/>
        <v>78000</v>
      </c>
    </row>
    <row r="47" spans="1:10" x14ac:dyDescent="0.2">
      <c r="A47" s="12" t="s">
        <v>14</v>
      </c>
      <c r="B47" s="10" t="s">
        <v>15</v>
      </c>
      <c r="C47" s="7">
        <f>C48</f>
        <v>3000</v>
      </c>
      <c r="D47" s="7">
        <f t="shared" ref="D47:I47" si="40">D48</f>
        <v>3000</v>
      </c>
      <c r="E47" s="31">
        <f t="shared" si="40"/>
        <v>0</v>
      </c>
      <c r="F47" s="7">
        <f t="shared" si="40"/>
        <v>3000</v>
      </c>
      <c r="G47" s="7">
        <f t="shared" si="40"/>
        <v>0</v>
      </c>
      <c r="H47" s="7">
        <f t="shared" si="40"/>
        <v>0</v>
      </c>
      <c r="I47" s="7">
        <f t="shared" si="40"/>
        <v>0</v>
      </c>
      <c r="J47" s="8">
        <f t="shared" si="3"/>
        <v>0</v>
      </c>
    </row>
    <row r="48" spans="1:10" x14ac:dyDescent="0.2">
      <c r="A48" s="13" t="s">
        <v>16</v>
      </c>
      <c r="B48" s="10" t="s">
        <v>17</v>
      </c>
      <c r="C48" s="14">
        <v>3000</v>
      </c>
      <c r="D48" s="14">
        <v>3000</v>
      </c>
      <c r="E48" s="29"/>
      <c r="F48" s="14">
        <v>3000</v>
      </c>
      <c r="G48" s="14"/>
      <c r="H48" s="14"/>
      <c r="I48" s="14"/>
      <c r="J48" s="26">
        <f t="shared" si="3"/>
        <v>0</v>
      </c>
    </row>
    <row r="49" spans="1:10" x14ac:dyDescent="0.2">
      <c r="A49" s="12" t="s">
        <v>10</v>
      </c>
      <c r="B49" s="10" t="s">
        <v>11</v>
      </c>
      <c r="C49" s="7">
        <f>C50+C51+C52</f>
        <v>48000</v>
      </c>
      <c r="D49" s="7">
        <f t="shared" ref="D49:E49" si="41">D50+D51+D52</f>
        <v>48000</v>
      </c>
      <c r="E49" s="31">
        <f t="shared" si="41"/>
        <v>16608.04</v>
      </c>
      <c r="F49" s="7">
        <f t="shared" ref="F49:G49" si="42">F50+F51+F52</f>
        <v>16000</v>
      </c>
      <c r="G49" s="7">
        <f t="shared" si="42"/>
        <v>0</v>
      </c>
      <c r="H49" s="7">
        <f t="shared" ref="H49:I49" si="43">H50+H51+H52</f>
        <v>0</v>
      </c>
      <c r="I49" s="7">
        <f t="shared" si="43"/>
        <v>0</v>
      </c>
      <c r="J49" s="8">
        <f t="shared" si="3"/>
        <v>32000</v>
      </c>
    </row>
    <row r="50" spans="1:10" x14ac:dyDescent="0.2">
      <c r="A50" s="13" t="s">
        <v>57</v>
      </c>
      <c r="B50" s="10" t="s">
        <v>58</v>
      </c>
      <c r="C50" s="14">
        <v>7000</v>
      </c>
      <c r="D50" s="14">
        <v>7000</v>
      </c>
      <c r="E50" s="29">
        <v>1824.9</v>
      </c>
      <c r="F50" s="15">
        <v>5000</v>
      </c>
      <c r="G50" s="15"/>
      <c r="H50" s="15"/>
      <c r="I50" s="15"/>
      <c r="J50" s="26">
        <f t="shared" si="3"/>
        <v>2000</v>
      </c>
    </row>
    <row r="51" spans="1:10" x14ac:dyDescent="0.2">
      <c r="A51" s="13" t="s">
        <v>12</v>
      </c>
      <c r="B51" s="10" t="s">
        <v>13</v>
      </c>
      <c r="C51" s="14">
        <v>40000</v>
      </c>
      <c r="D51" s="14">
        <v>40000</v>
      </c>
      <c r="E51" s="29">
        <v>14783.14</v>
      </c>
      <c r="F51" s="15">
        <v>10000</v>
      </c>
      <c r="G51" s="15"/>
      <c r="H51" s="15"/>
      <c r="I51" s="15"/>
      <c r="J51" s="26">
        <f t="shared" si="3"/>
        <v>30000</v>
      </c>
    </row>
    <row r="52" spans="1:10" x14ac:dyDescent="0.2">
      <c r="A52" s="13" t="s">
        <v>20</v>
      </c>
      <c r="B52" s="10" t="s">
        <v>21</v>
      </c>
      <c r="C52" s="14">
        <v>1000</v>
      </c>
      <c r="D52" s="14">
        <v>1000</v>
      </c>
      <c r="E52" s="29"/>
      <c r="F52" s="14">
        <v>1000</v>
      </c>
      <c r="G52" s="14"/>
      <c r="H52" s="14"/>
      <c r="I52" s="14"/>
      <c r="J52" s="26">
        <f t="shared" si="3"/>
        <v>0</v>
      </c>
    </row>
    <row r="53" spans="1:10" x14ac:dyDescent="0.2">
      <c r="A53" s="12" t="s">
        <v>100</v>
      </c>
      <c r="B53" s="10" t="s">
        <v>101</v>
      </c>
      <c r="C53" s="7">
        <f>C54</f>
        <v>116000</v>
      </c>
      <c r="D53" s="7">
        <f t="shared" ref="D53:I53" si="44">D54</f>
        <v>116000</v>
      </c>
      <c r="E53" s="31">
        <f t="shared" si="44"/>
        <v>27386.46</v>
      </c>
      <c r="F53" s="7">
        <f t="shared" si="44"/>
        <v>70000</v>
      </c>
      <c r="G53" s="7">
        <f t="shared" si="44"/>
        <v>0</v>
      </c>
      <c r="H53" s="7">
        <f t="shared" si="44"/>
        <v>0</v>
      </c>
      <c r="I53" s="7">
        <f t="shared" si="44"/>
        <v>0</v>
      </c>
      <c r="J53" s="8">
        <f t="shared" si="3"/>
        <v>46000</v>
      </c>
    </row>
    <row r="54" spans="1:10" x14ac:dyDescent="0.2">
      <c r="A54" s="13" t="s">
        <v>102</v>
      </c>
      <c r="B54" s="10" t="s">
        <v>101</v>
      </c>
      <c r="C54" s="14">
        <v>116000</v>
      </c>
      <c r="D54" s="14">
        <v>116000</v>
      </c>
      <c r="E54" s="29">
        <v>27386.46</v>
      </c>
      <c r="F54" s="15">
        <v>70000</v>
      </c>
      <c r="G54" s="15"/>
      <c r="H54" s="15"/>
      <c r="I54" s="15"/>
      <c r="J54" s="26">
        <f t="shared" si="3"/>
        <v>46000</v>
      </c>
    </row>
    <row r="55" spans="1:10" x14ac:dyDescent="0.2">
      <c r="A55" s="5" t="s">
        <v>107</v>
      </c>
      <c r="B55" s="6" t="s">
        <v>108</v>
      </c>
      <c r="C55" s="7">
        <f>C56</f>
        <v>728772</v>
      </c>
      <c r="D55" s="7">
        <f t="shared" ref="D55:I55" si="45">D56</f>
        <v>728772</v>
      </c>
      <c r="E55" s="31">
        <f t="shared" si="45"/>
        <v>482646.16</v>
      </c>
      <c r="F55" s="7">
        <f t="shared" si="45"/>
        <v>0</v>
      </c>
      <c r="G55" s="7">
        <f t="shared" si="45"/>
        <v>0</v>
      </c>
      <c r="H55" s="7">
        <f t="shared" si="45"/>
        <v>0</v>
      </c>
      <c r="I55" s="7">
        <f t="shared" si="45"/>
        <v>221000</v>
      </c>
      <c r="J55" s="8">
        <f t="shared" si="3"/>
        <v>949772</v>
      </c>
    </row>
    <row r="56" spans="1:10" x14ac:dyDescent="0.2">
      <c r="A56" s="9" t="s">
        <v>0</v>
      </c>
      <c r="B56" s="10" t="s">
        <v>1</v>
      </c>
      <c r="C56" s="7">
        <f>C57+C65+C93+C96+C101</f>
        <v>728772</v>
      </c>
      <c r="D56" s="7">
        <f t="shared" ref="D56:E56" si="46">D57+D65+D93+D96+D101</f>
        <v>728772</v>
      </c>
      <c r="E56" s="31">
        <f t="shared" si="46"/>
        <v>482646.16</v>
      </c>
      <c r="F56" s="7">
        <f t="shared" ref="F56:G56" si="47">F57+F65+F93+F96+F101</f>
        <v>0</v>
      </c>
      <c r="G56" s="7">
        <f t="shared" si="47"/>
        <v>0</v>
      </c>
      <c r="H56" s="7">
        <f t="shared" ref="H56:I56" si="48">H57+H65+H93+H96+H101</f>
        <v>0</v>
      </c>
      <c r="I56" s="7">
        <f t="shared" si="48"/>
        <v>221000</v>
      </c>
      <c r="J56" s="8">
        <f t="shared" si="3"/>
        <v>949772</v>
      </c>
    </row>
    <row r="57" spans="1:10" x14ac:dyDescent="0.2">
      <c r="A57" s="11" t="s">
        <v>28</v>
      </c>
      <c r="B57" s="10" t="s">
        <v>29</v>
      </c>
      <c r="C57" s="7">
        <f>C58+C61+C63</f>
        <v>519022</v>
      </c>
      <c r="D57" s="7">
        <f t="shared" ref="D57:E57" si="49">D58+D61+D63</f>
        <v>519022</v>
      </c>
      <c r="E57" s="31">
        <f t="shared" si="49"/>
        <v>376969.37</v>
      </c>
      <c r="F57" s="7">
        <f t="shared" ref="F57:G57" si="50">F58+F61+F63</f>
        <v>0</v>
      </c>
      <c r="G57" s="7">
        <f t="shared" si="50"/>
        <v>0</v>
      </c>
      <c r="H57" s="7">
        <f t="shared" ref="H57:I57" si="51">H58+H61+H63</f>
        <v>0</v>
      </c>
      <c r="I57" s="7">
        <f t="shared" si="51"/>
        <v>130500</v>
      </c>
      <c r="J57" s="8">
        <f t="shared" ref="J57:J120" si="52">D57-F57+G57-H57+I57</f>
        <v>649522</v>
      </c>
    </row>
    <row r="58" spans="1:10" x14ac:dyDescent="0.2">
      <c r="A58" s="12" t="s">
        <v>30</v>
      </c>
      <c r="B58" s="10" t="s">
        <v>31</v>
      </c>
      <c r="C58" s="7">
        <f>C59+C60</f>
        <v>429332</v>
      </c>
      <c r="D58" s="7">
        <f t="shared" ref="D58:E58" si="53">D59+D60</f>
        <v>429332</v>
      </c>
      <c r="E58" s="31">
        <f t="shared" si="53"/>
        <v>311610.46999999997</v>
      </c>
      <c r="F58" s="7">
        <f t="shared" ref="F58:G58" si="54">F59+F60</f>
        <v>0</v>
      </c>
      <c r="G58" s="7">
        <f t="shared" si="54"/>
        <v>0</v>
      </c>
      <c r="H58" s="7">
        <f t="shared" ref="H58:I58" si="55">H59+H60</f>
        <v>0</v>
      </c>
      <c r="I58" s="7">
        <f t="shared" si="55"/>
        <v>102500</v>
      </c>
      <c r="J58" s="8">
        <f t="shared" si="52"/>
        <v>531832</v>
      </c>
    </row>
    <row r="59" spans="1:10" x14ac:dyDescent="0.2">
      <c r="A59" s="13" t="s">
        <v>32</v>
      </c>
      <c r="B59" s="10" t="s">
        <v>33</v>
      </c>
      <c r="C59" s="14">
        <v>422332</v>
      </c>
      <c r="D59" s="14">
        <v>422332</v>
      </c>
      <c r="E59" s="29">
        <v>304979.36</v>
      </c>
      <c r="F59" s="15"/>
      <c r="G59" s="15"/>
      <c r="H59" s="15"/>
      <c r="I59" s="15">
        <v>102500</v>
      </c>
      <c r="J59" s="26">
        <f t="shared" si="52"/>
        <v>524832</v>
      </c>
    </row>
    <row r="60" spans="1:10" x14ac:dyDescent="0.2">
      <c r="A60" s="13" t="s">
        <v>34</v>
      </c>
      <c r="B60" s="10" t="s">
        <v>35</v>
      </c>
      <c r="C60" s="14">
        <v>7000</v>
      </c>
      <c r="D60" s="14">
        <v>7000</v>
      </c>
      <c r="E60" s="29">
        <v>6631.11</v>
      </c>
      <c r="F60" s="15"/>
      <c r="G60" s="15"/>
      <c r="H60" s="15"/>
      <c r="I60" s="15"/>
      <c r="J60" s="26">
        <f t="shared" si="52"/>
        <v>7000</v>
      </c>
    </row>
    <row r="61" spans="1:10" x14ac:dyDescent="0.2">
      <c r="A61" s="12" t="s">
        <v>36</v>
      </c>
      <c r="B61" s="10" t="s">
        <v>37</v>
      </c>
      <c r="C61" s="7">
        <f>C62</f>
        <v>22690</v>
      </c>
      <c r="D61" s="7">
        <f t="shared" ref="D61:I61" si="56">D62</f>
        <v>22690</v>
      </c>
      <c r="E61" s="28">
        <v>14684.02</v>
      </c>
      <c r="F61" s="7">
        <f t="shared" si="56"/>
        <v>0</v>
      </c>
      <c r="G61" s="7">
        <f t="shared" si="56"/>
        <v>0</v>
      </c>
      <c r="H61" s="7">
        <f t="shared" si="56"/>
        <v>0</v>
      </c>
      <c r="I61" s="7">
        <f t="shared" si="56"/>
        <v>8000</v>
      </c>
      <c r="J61" s="8">
        <f t="shared" si="52"/>
        <v>30690</v>
      </c>
    </row>
    <row r="62" spans="1:10" x14ac:dyDescent="0.2">
      <c r="A62" s="13" t="s">
        <v>38</v>
      </c>
      <c r="B62" s="10" t="s">
        <v>37</v>
      </c>
      <c r="C62" s="14">
        <v>22690</v>
      </c>
      <c r="D62" s="14">
        <v>22690</v>
      </c>
      <c r="E62" s="29">
        <v>14684.02</v>
      </c>
      <c r="F62" s="15"/>
      <c r="G62" s="15"/>
      <c r="H62" s="15"/>
      <c r="I62" s="15">
        <v>8000</v>
      </c>
      <c r="J62" s="26">
        <f t="shared" si="52"/>
        <v>30690</v>
      </c>
    </row>
    <row r="63" spans="1:10" x14ac:dyDescent="0.2">
      <c r="A63" s="12" t="s">
        <v>39</v>
      </c>
      <c r="B63" s="10" t="s">
        <v>40</v>
      </c>
      <c r="C63" s="7">
        <f>C64</f>
        <v>67000</v>
      </c>
      <c r="D63" s="7">
        <f t="shared" ref="D63:I63" si="57">D64</f>
        <v>67000</v>
      </c>
      <c r="E63" s="31">
        <f t="shared" si="57"/>
        <v>50674.879999999997</v>
      </c>
      <c r="F63" s="7">
        <f t="shared" si="57"/>
        <v>0</v>
      </c>
      <c r="G63" s="7">
        <f t="shared" si="57"/>
        <v>0</v>
      </c>
      <c r="H63" s="7">
        <f t="shared" si="57"/>
        <v>0</v>
      </c>
      <c r="I63" s="7">
        <f t="shared" si="57"/>
        <v>20000</v>
      </c>
      <c r="J63" s="8">
        <f t="shared" si="52"/>
        <v>87000</v>
      </c>
    </row>
    <row r="64" spans="1:10" x14ac:dyDescent="0.2">
      <c r="A64" s="13" t="s">
        <v>41</v>
      </c>
      <c r="B64" s="10" t="s">
        <v>42</v>
      </c>
      <c r="C64" s="14">
        <v>67000</v>
      </c>
      <c r="D64" s="14">
        <v>67000</v>
      </c>
      <c r="E64" s="29">
        <v>50674.879999999997</v>
      </c>
      <c r="F64" s="15"/>
      <c r="G64" s="15"/>
      <c r="H64" s="15"/>
      <c r="I64" s="15">
        <v>20000</v>
      </c>
      <c r="J64" s="26">
        <f t="shared" si="52"/>
        <v>87000</v>
      </c>
    </row>
    <row r="65" spans="1:10" x14ac:dyDescent="0.2">
      <c r="A65" s="11" t="s">
        <v>2</v>
      </c>
      <c r="B65" s="10" t="s">
        <v>3</v>
      </c>
      <c r="C65" s="7">
        <f>C66+C71+C75+C84+C86</f>
        <v>178350</v>
      </c>
      <c r="D65" s="7">
        <f t="shared" ref="D65" si="58">D66+D71+D75+D84+D86</f>
        <v>178350</v>
      </c>
      <c r="E65" s="31">
        <f t="shared" ref="E65" si="59">E66+E71+E75+E84+E86</f>
        <v>103339.34</v>
      </c>
      <c r="F65" s="7">
        <f t="shared" ref="F65:G65" si="60">F66+F71+F75+F84+F86</f>
        <v>0</v>
      </c>
      <c r="G65" s="7">
        <f t="shared" si="60"/>
        <v>0</v>
      </c>
      <c r="H65" s="7">
        <f t="shared" ref="H65:I65" si="61">H66+H71+H75+H84+H86</f>
        <v>0</v>
      </c>
      <c r="I65" s="7">
        <f t="shared" si="61"/>
        <v>27000</v>
      </c>
      <c r="J65" s="8">
        <f t="shared" si="52"/>
        <v>205350</v>
      </c>
    </row>
    <row r="66" spans="1:10" x14ac:dyDescent="0.2">
      <c r="A66" s="12" t="s">
        <v>4</v>
      </c>
      <c r="B66" s="10" t="s">
        <v>5</v>
      </c>
      <c r="C66" s="7">
        <f>SUM(C67:C70)</f>
        <v>32700</v>
      </c>
      <c r="D66" s="7">
        <f t="shared" ref="D66" si="62">SUM(D67:D70)</f>
        <v>32700</v>
      </c>
      <c r="E66" s="31">
        <f t="shared" ref="E66" si="63">SUM(E67:E70)</f>
        <v>32551.879999999997</v>
      </c>
      <c r="F66" s="7">
        <f t="shared" ref="F66:G66" si="64">SUM(F67:F70)</f>
        <v>0</v>
      </c>
      <c r="G66" s="7">
        <f t="shared" si="64"/>
        <v>0</v>
      </c>
      <c r="H66" s="7">
        <f t="shared" ref="H66:I66" si="65">SUM(H67:H70)</f>
        <v>0</v>
      </c>
      <c r="I66" s="7">
        <f t="shared" si="65"/>
        <v>25000</v>
      </c>
      <c r="J66" s="8">
        <f t="shared" si="52"/>
        <v>57700</v>
      </c>
    </row>
    <row r="67" spans="1:10" x14ac:dyDescent="0.2">
      <c r="A67" s="13" t="s">
        <v>6</v>
      </c>
      <c r="B67" s="10" t="s">
        <v>7</v>
      </c>
      <c r="C67" s="14">
        <v>12000</v>
      </c>
      <c r="D67" s="14">
        <v>12000</v>
      </c>
      <c r="E67" s="29">
        <v>20013.509999999998</v>
      </c>
      <c r="F67" s="15"/>
      <c r="G67" s="15"/>
      <c r="H67" s="15"/>
      <c r="I67" s="15">
        <v>25000</v>
      </c>
      <c r="J67" s="26">
        <f t="shared" si="52"/>
        <v>37000</v>
      </c>
    </row>
    <row r="68" spans="1:10" x14ac:dyDescent="0.2">
      <c r="A68" s="13" t="s">
        <v>43</v>
      </c>
      <c r="B68" s="10" t="s">
        <v>44</v>
      </c>
      <c r="C68" s="14">
        <v>16000</v>
      </c>
      <c r="D68" s="14">
        <v>16000</v>
      </c>
      <c r="E68" s="29">
        <v>7398.87</v>
      </c>
      <c r="F68" s="15"/>
      <c r="G68" s="15"/>
      <c r="H68" s="15"/>
      <c r="I68" s="15"/>
      <c r="J68" s="26">
        <f t="shared" si="52"/>
        <v>16000</v>
      </c>
    </row>
    <row r="69" spans="1:10" x14ac:dyDescent="0.2">
      <c r="A69" s="13" t="s">
        <v>8</v>
      </c>
      <c r="B69" s="10" t="s">
        <v>9</v>
      </c>
      <c r="C69" s="14">
        <v>4000</v>
      </c>
      <c r="D69" s="14">
        <v>4000</v>
      </c>
      <c r="E69" s="29">
        <v>217.5</v>
      </c>
      <c r="F69" s="15"/>
      <c r="G69" s="15"/>
      <c r="H69" s="15"/>
      <c r="I69" s="15"/>
      <c r="J69" s="26">
        <f t="shared" si="52"/>
        <v>4000</v>
      </c>
    </row>
    <row r="70" spans="1:10" x14ac:dyDescent="0.2">
      <c r="A70" s="13" t="s">
        <v>45</v>
      </c>
      <c r="B70" s="10" t="s">
        <v>46</v>
      </c>
      <c r="C70" s="14">
        <v>700</v>
      </c>
      <c r="D70" s="14">
        <v>700</v>
      </c>
      <c r="E70" s="29">
        <v>4922</v>
      </c>
      <c r="F70" s="15"/>
      <c r="G70" s="15"/>
      <c r="H70" s="15"/>
      <c r="I70" s="15"/>
      <c r="J70" s="26">
        <f t="shared" si="52"/>
        <v>700</v>
      </c>
    </row>
    <row r="71" spans="1:10" x14ac:dyDescent="0.2">
      <c r="A71" s="12" t="s">
        <v>14</v>
      </c>
      <c r="B71" s="10" t="s">
        <v>15</v>
      </c>
      <c r="C71" s="7">
        <f>SUM(C72:C74)</f>
        <v>13500</v>
      </c>
      <c r="D71" s="7">
        <f t="shared" ref="D71:E71" si="66">SUM(D72:D74)</f>
        <v>13500</v>
      </c>
      <c r="E71" s="31">
        <f t="shared" si="66"/>
        <v>7594.91</v>
      </c>
      <c r="F71" s="7">
        <f t="shared" ref="F71:G71" si="67">SUM(F72:F74)</f>
        <v>0</v>
      </c>
      <c r="G71" s="7">
        <f t="shared" si="67"/>
        <v>0</v>
      </c>
      <c r="H71" s="7">
        <f t="shared" ref="H71:I71" si="68">SUM(H72:H74)</f>
        <v>0</v>
      </c>
      <c r="I71" s="7">
        <f t="shared" si="68"/>
        <v>0</v>
      </c>
      <c r="J71" s="8">
        <f t="shared" si="52"/>
        <v>13500</v>
      </c>
    </row>
    <row r="72" spans="1:10" x14ac:dyDescent="0.2">
      <c r="A72" s="13" t="s">
        <v>16</v>
      </c>
      <c r="B72" s="10" t="s">
        <v>17</v>
      </c>
      <c r="C72" s="14">
        <v>10000</v>
      </c>
      <c r="D72" s="14">
        <v>10000</v>
      </c>
      <c r="E72" s="29">
        <v>6643.33</v>
      </c>
      <c r="F72" s="15"/>
      <c r="G72" s="15"/>
      <c r="H72" s="15"/>
      <c r="I72" s="15"/>
      <c r="J72" s="26">
        <f t="shared" si="52"/>
        <v>10000</v>
      </c>
    </row>
    <row r="73" spans="1:10" x14ac:dyDescent="0.2">
      <c r="A73" s="13" t="s">
        <v>47</v>
      </c>
      <c r="B73" s="10" t="s">
        <v>48</v>
      </c>
      <c r="C73" s="14">
        <v>1000</v>
      </c>
      <c r="D73" s="14">
        <v>1000</v>
      </c>
      <c r="E73" s="29">
        <v>678.34</v>
      </c>
      <c r="F73" s="15"/>
      <c r="G73" s="15"/>
      <c r="H73" s="15"/>
      <c r="I73" s="15"/>
      <c r="J73" s="26">
        <f t="shared" si="52"/>
        <v>1000</v>
      </c>
    </row>
    <row r="74" spans="1:10" x14ac:dyDescent="0.2">
      <c r="A74" s="13" t="s">
        <v>49</v>
      </c>
      <c r="B74" s="10" t="s">
        <v>50</v>
      </c>
      <c r="C74" s="14">
        <v>2500</v>
      </c>
      <c r="D74" s="14">
        <v>2500</v>
      </c>
      <c r="E74" s="29">
        <v>273.24</v>
      </c>
      <c r="F74" s="15"/>
      <c r="G74" s="15"/>
      <c r="H74" s="15"/>
      <c r="I74" s="15"/>
      <c r="J74" s="26">
        <f t="shared" si="52"/>
        <v>2500</v>
      </c>
    </row>
    <row r="75" spans="1:10" x14ac:dyDescent="0.2">
      <c r="A75" s="12" t="s">
        <v>10</v>
      </c>
      <c r="B75" s="10" t="s">
        <v>11</v>
      </c>
      <c r="C75" s="7">
        <f>SUM(C76:C83)</f>
        <v>72500</v>
      </c>
      <c r="D75" s="7">
        <f t="shared" ref="D75:E75" si="69">SUM(D76:D83)</f>
        <v>72500</v>
      </c>
      <c r="E75" s="31">
        <f t="shared" si="69"/>
        <v>27001.600000000002</v>
      </c>
      <c r="F75" s="7">
        <f t="shared" ref="F75:G75" si="70">SUM(F76:F83)</f>
        <v>0</v>
      </c>
      <c r="G75" s="7">
        <f t="shared" si="70"/>
        <v>0</v>
      </c>
      <c r="H75" s="7">
        <f t="shared" ref="H75:I75" si="71">SUM(H76:H83)</f>
        <v>0</v>
      </c>
      <c r="I75" s="7">
        <f t="shared" si="71"/>
        <v>0</v>
      </c>
      <c r="J75" s="8">
        <f t="shared" si="52"/>
        <v>72500</v>
      </c>
    </row>
    <row r="76" spans="1:10" x14ac:dyDescent="0.2">
      <c r="A76" s="13" t="s">
        <v>51</v>
      </c>
      <c r="B76" s="10" t="s">
        <v>52</v>
      </c>
      <c r="C76" s="14">
        <v>4000</v>
      </c>
      <c r="D76" s="14">
        <v>4000</v>
      </c>
      <c r="E76" s="29">
        <v>2707.65</v>
      </c>
      <c r="F76" s="15"/>
      <c r="G76" s="15"/>
      <c r="H76" s="15"/>
      <c r="I76" s="15"/>
      <c r="J76" s="26">
        <f t="shared" si="52"/>
        <v>4000</v>
      </c>
    </row>
    <row r="77" spans="1:10" x14ac:dyDescent="0.2">
      <c r="A77" s="13" t="s">
        <v>53</v>
      </c>
      <c r="B77" s="10" t="s">
        <v>54</v>
      </c>
      <c r="C77" s="14">
        <v>3000</v>
      </c>
      <c r="D77" s="14">
        <v>3000</v>
      </c>
      <c r="E77" s="29">
        <v>1334.85</v>
      </c>
      <c r="F77" s="15"/>
      <c r="G77" s="15"/>
      <c r="H77" s="15"/>
      <c r="I77" s="15"/>
      <c r="J77" s="26">
        <f t="shared" si="52"/>
        <v>3000</v>
      </c>
    </row>
    <row r="78" spans="1:10" x14ac:dyDescent="0.2">
      <c r="A78" s="13" t="s">
        <v>55</v>
      </c>
      <c r="B78" s="10" t="s">
        <v>56</v>
      </c>
      <c r="C78" s="14">
        <v>3000</v>
      </c>
      <c r="D78" s="14">
        <v>3000</v>
      </c>
      <c r="E78" s="29">
        <v>3570</v>
      </c>
      <c r="F78" s="15"/>
      <c r="G78" s="15"/>
      <c r="H78" s="15"/>
      <c r="I78" s="15"/>
      <c r="J78" s="26">
        <f t="shared" si="52"/>
        <v>3000</v>
      </c>
    </row>
    <row r="79" spans="1:10" x14ac:dyDescent="0.2">
      <c r="A79" s="13" t="s">
        <v>57</v>
      </c>
      <c r="B79" s="10" t="s">
        <v>58</v>
      </c>
      <c r="C79" s="14">
        <v>4000</v>
      </c>
      <c r="D79" s="14">
        <v>4000</v>
      </c>
      <c r="E79" s="29">
        <v>3442.36</v>
      </c>
      <c r="F79" s="15"/>
      <c r="G79" s="15"/>
      <c r="H79" s="15"/>
      <c r="I79" s="15"/>
      <c r="J79" s="26">
        <f t="shared" si="52"/>
        <v>4000</v>
      </c>
    </row>
    <row r="80" spans="1:10" x14ac:dyDescent="0.2">
      <c r="A80" s="13" t="s">
        <v>18</v>
      </c>
      <c r="B80" s="10" t="s">
        <v>19</v>
      </c>
      <c r="C80" s="14">
        <v>4000</v>
      </c>
      <c r="D80" s="14">
        <v>4000</v>
      </c>
      <c r="E80" s="29">
        <v>1433.43</v>
      </c>
      <c r="F80" s="15"/>
      <c r="G80" s="15"/>
      <c r="H80" s="15"/>
      <c r="I80" s="15"/>
      <c r="J80" s="26">
        <f t="shared" si="52"/>
        <v>4000</v>
      </c>
    </row>
    <row r="81" spans="1:10" x14ac:dyDescent="0.2">
      <c r="A81" s="13" t="s">
        <v>12</v>
      </c>
      <c r="B81" s="10" t="s">
        <v>13</v>
      </c>
      <c r="C81" s="14">
        <v>2500</v>
      </c>
      <c r="D81" s="14">
        <v>2500</v>
      </c>
      <c r="E81" s="29">
        <v>2130.17</v>
      </c>
      <c r="F81" s="15"/>
      <c r="G81" s="15"/>
      <c r="H81" s="15"/>
      <c r="I81" s="15"/>
      <c r="J81" s="26">
        <f t="shared" si="52"/>
        <v>2500</v>
      </c>
    </row>
    <row r="82" spans="1:10" x14ac:dyDescent="0.2">
      <c r="A82" s="13" t="s">
        <v>87</v>
      </c>
      <c r="B82" s="10" t="s">
        <v>88</v>
      </c>
      <c r="C82" s="14">
        <v>50000</v>
      </c>
      <c r="D82" s="14">
        <v>50000</v>
      </c>
      <c r="E82" s="29">
        <v>11526.28</v>
      </c>
      <c r="F82" s="15"/>
      <c r="G82" s="15"/>
      <c r="H82" s="15"/>
      <c r="I82" s="15"/>
      <c r="J82" s="26">
        <f t="shared" si="52"/>
        <v>50000</v>
      </c>
    </row>
    <row r="83" spans="1:10" x14ac:dyDescent="0.2">
      <c r="A83" s="13" t="s">
        <v>20</v>
      </c>
      <c r="B83" s="10" t="s">
        <v>21</v>
      </c>
      <c r="C83" s="14">
        <v>2000</v>
      </c>
      <c r="D83" s="14">
        <v>2000</v>
      </c>
      <c r="E83" s="29">
        <v>856.86</v>
      </c>
      <c r="F83" s="15"/>
      <c r="G83" s="15"/>
      <c r="H83" s="15"/>
      <c r="I83" s="15"/>
      <c r="J83" s="26">
        <f t="shared" si="52"/>
        <v>2000</v>
      </c>
    </row>
    <row r="84" spans="1:10" x14ac:dyDescent="0.2">
      <c r="A84" s="12" t="s">
        <v>100</v>
      </c>
      <c r="B84" s="10" t="s">
        <v>101</v>
      </c>
      <c r="C84" s="7">
        <f>C85</f>
        <v>2000</v>
      </c>
      <c r="D84" s="7">
        <f t="shared" ref="D84:I84" si="72">D85</f>
        <v>2000</v>
      </c>
      <c r="E84" s="31">
        <f t="shared" si="72"/>
        <v>2108.39</v>
      </c>
      <c r="F84" s="7">
        <f t="shared" si="72"/>
        <v>0</v>
      </c>
      <c r="G84" s="7">
        <f t="shared" si="72"/>
        <v>0</v>
      </c>
      <c r="H84" s="7">
        <f t="shared" si="72"/>
        <v>0</v>
      </c>
      <c r="I84" s="7">
        <f t="shared" si="72"/>
        <v>2000</v>
      </c>
      <c r="J84" s="8">
        <f t="shared" si="52"/>
        <v>4000</v>
      </c>
    </row>
    <row r="85" spans="1:10" x14ac:dyDescent="0.2">
      <c r="A85" s="13" t="s">
        <v>102</v>
      </c>
      <c r="B85" s="10" t="s">
        <v>101</v>
      </c>
      <c r="C85" s="14">
        <v>2000</v>
      </c>
      <c r="D85" s="14">
        <v>2000</v>
      </c>
      <c r="E85" s="29">
        <v>2108.39</v>
      </c>
      <c r="F85" s="15"/>
      <c r="G85" s="15"/>
      <c r="H85" s="15"/>
      <c r="I85" s="15">
        <v>2000</v>
      </c>
      <c r="J85" s="26">
        <f t="shared" si="52"/>
        <v>4000</v>
      </c>
    </row>
    <row r="86" spans="1:10" x14ac:dyDescent="0.2">
      <c r="A86" s="12" t="s">
        <v>22</v>
      </c>
      <c r="B86" s="10" t="s">
        <v>23</v>
      </c>
      <c r="C86" s="7">
        <f>SUM(C87:C92)</f>
        <v>57650</v>
      </c>
      <c r="D86" s="7">
        <f t="shared" ref="D86:E86" si="73">SUM(D87:D92)</f>
        <v>57650</v>
      </c>
      <c r="E86" s="31">
        <f t="shared" si="73"/>
        <v>34082.559999999998</v>
      </c>
      <c r="F86" s="7">
        <f t="shared" ref="F86:G86" si="74">SUM(F87:F92)</f>
        <v>0</v>
      </c>
      <c r="G86" s="7">
        <f t="shared" si="74"/>
        <v>0</v>
      </c>
      <c r="H86" s="7">
        <f t="shared" ref="H86:I86" si="75">SUM(H87:H92)</f>
        <v>0</v>
      </c>
      <c r="I86" s="7">
        <f t="shared" si="75"/>
        <v>0</v>
      </c>
      <c r="J86" s="8">
        <f t="shared" si="52"/>
        <v>57650</v>
      </c>
    </row>
    <row r="87" spans="1:10" x14ac:dyDescent="0.2">
      <c r="A87" s="13" t="s">
        <v>59</v>
      </c>
      <c r="B87" s="10" t="s">
        <v>60</v>
      </c>
      <c r="C87" s="14">
        <v>36000</v>
      </c>
      <c r="D87" s="14">
        <v>36000</v>
      </c>
      <c r="E87" s="29">
        <v>19688.27</v>
      </c>
      <c r="F87" s="15"/>
      <c r="G87" s="15"/>
      <c r="H87" s="15"/>
      <c r="I87" s="15"/>
      <c r="J87" s="26">
        <f t="shared" si="52"/>
        <v>36000</v>
      </c>
    </row>
    <row r="88" spans="1:10" x14ac:dyDescent="0.2">
      <c r="A88" s="13" t="s">
        <v>61</v>
      </c>
      <c r="B88" s="10" t="s">
        <v>62</v>
      </c>
      <c r="C88" s="14">
        <v>1000</v>
      </c>
      <c r="D88" s="14">
        <v>1000</v>
      </c>
      <c r="E88" s="29">
        <v>548.39</v>
      </c>
      <c r="F88" s="15"/>
      <c r="G88" s="15"/>
      <c r="H88" s="15"/>
      <c r="I88" s="15"/>
      <c r="J88" s="26">
        <f t="shared" si="52"/>
        <v>1000</v>
      </c>
    </row>
    <row r="89" spans="1:10" x14ac:dyDescent="0.2">
      <c r="A89" s="13" t="s">
        <v>63</v>
      </c>
      <c r="B89" s="10" t="s">
        <v>64</v>
      </c>
      <c r="C89" s="14">
        <v>6500</v>
      </c>
      <c r="D89" s="14">
        <v>6500</v>
      </c>
      <c r="E89" s="29">
        <v>1109.97</v>
      </c>
      <c r="F89" s="15"/>
      <c r="G89" s="15"/>
      <c r="H89" s="15"/>
      <c r="I89" s="15"/>
      <c r="J89" s="26">
        <f t="shared" si="52"/>
        <v>6500</v>
      </c>
    </row>
    <row r="90" spans="1:10" x14ac:dyDescent="0.2">
      <c r="A90" s="13" t="s">
        <v>65</v>
      </c>
      <c r="B90" s="10" t="s">
        <v>66</v>
      </c>
      <c r="C90" s="14">
        <v>12000</v>
      </c>
      <c r="D90" s="14">
        <v>12000</v>
      </c>
      <c r="E90" s="29">
        <v>8826.5400000000009</v>
      </c>
      <c r="F90" s="15"/>
      <c r="G90" s="15"/>
      <c r="H90" s="15"/>
      <c r="I90" s="15"/>
      <c r="J90" s="26">
        <f t="shared" si="52"/>
        <v>12000</v>
      </c>
    </row>
    <row r="91" spans="1:10" x14ac:dyDescent="0.2">
      <c r="A91" s="13" t="s">
        <v>24</v>
      </c>
      <c r="B91" s="10" t="s">
        <v>25</v>
      </c>
      <c r="C91" s="14">
        <v>2000</v>
      </c>
      <c r="D91" s="14">
        <v>2000</v>
      </c>
      <c r="E91" s="29">
        <v>1272.23</v>
      </c>
      <c r="F91" s="15"/>
      <c r="G91" s="15"/>
      <c r="H91" s="15"/>
      <c r="I91" s="15"/>
      <c r="J91" s="26">
        <f t="shared" si="52"/>
        <v>2000</v>
      </c>
    </row>
    <row r="92" spans="1:10" x14ac:dyDescent="0.2">
      <c r="A92" s="13" t="s">
        <v>26</v>
      </c>
      <c r="B92" s="10" t="s">
        <v>27</v>
      </c>
      <c r="C92" s="14">
        <v>150</v>
      </c>
      <c r="D92" s="14">
        <v>150</v>
      </c>
      <c r="E92" s="29">
        <v>2637.16</v>
      </c>
      <c r="F92" s="15"/>
      <c r="G92" s="15"/>
      <c r="H92" s="15"/>
      <c r="I92" s="15"/>
      <c r="J92" s="26">
        <f t="shared" si="52"/>
        <v>150</v>
      </c>
    </row>
    <row r="93" spans="1:10" x14ac:dyDescent="0.2">
      <c r="A93" s="11" t="s">
        <v>68</v>
      </c>
      <c r="B93" s="10" t="s">
        <v>69</v>
      </c>
      <c r="C93" s="7">
        <f>C94</f>
        <v>1200</v>
      </c>
      <c r="D93" s="7">
        <f t="shared" ref="D93:I94" si="76">D94</f>
        <v>1200</v>
      </c>
      <c r="E93" s="28">
        <v>864.57</v>
      </c>
      <c r="F93" s="7">
        <f t="shared" si="76"/>
        <v>0</v>
      </c>
      <c r="G93" s="7">
        <f t="shared" si="76"/>
        <v>0</v>
      </c>
      <c r="H93" s="7">
        <f t="shared" si="76"/>
        <v>0</v>
      </c>
      <c r="I93" s="7">
        <f t="shared" si="76"/>
        <v>1000</v>
      </c>
      <c r="J93" s="8">
        <f t="shared" si="52"/>
        <v>2200</v>
      </c>
    </row>
    <row r="94" spans="1:10" x14ac:dyDescent="0.2">
      <c r="A94" s="12" t="s">
        <v>70</v>
      </c>
      <c r="B94" s="10" t="s">
        <v>71</v>
      </c>
      <c r="C94" s="7">
        <f>C95</f>
        <v>1200</v>
      </c>
      <c r="D94" s="7">
        <f t="shared" si="76"/>
        <v>1200</v>
      </c>
      <c r="E94" s="28">
        <v>864.57</v>
      </c>
      <c r="F94" s="7">
        <f t="shared" si="76"/>
        <v>0</v>
      </c>
      <c r="G94" s="7">
        <f t="shared" si="76"/>
        <v>0</v>
      </c>
      <c r="H94" s="7">
        <f t="shared" si="76"/>
        <v>0</v>
      </c>
      <c r="I94" s="7">
        <f t="shared" si="76"/>
        <v>1000</v>
      </c>
      <c r="J94" s="8">
        <f t="shared" si="52"/>
        <v>2200</v>
      </c>
    </row>
    <row r="95" spans="1:10" x14ac:dyDescent="0.2">
      <c r="A95" s="13" t="s">
        <v>72</v>
      </c>
      <c r="B95" s="10" t="s">
        <v>73</v>
      </c>
      <c r="C95" s="14">
        <v>1200</v>
      </c>
      <c r="D95" s="14">
        <v>1200</v>
      </c>
      <c r="E95" s="29">
        <v>864.57</v>
      </c>
      <c r="F95" s="15"/>
      <c r="G95" s="15"/>
      <c r="H95" s="15"/>
      <c r="I95" s="15">
        <v>1000</v>
      </c>
      <c r="J95" s="26">
        <f t="shared" si="52"/>
        <v>2200</v>
      </c>
    </row>
    <row r="96" spans="1:10" x14ac:dyDescent="0.2">
      <c r="A96" s="11" t="s">
        <v>75</v>
      </c>
      <c r="B96" s="10" t="s">
        <v>76</v>
      </c>
      <c r="C96" s="7">
        <f>C97</f>
        <v>30100</v>
      </c>
      <c r="D96" s="7">
        <f t="shared" ref="D96:I96" si="77">D97</f>
        <v>30100</v>
      </c>
      <c r="E96" s="31">
        <f t="shared" si="77"/>
        <v>1472.88</v>
      </c>
      <c r="F96" s="7">
        <f t="shared" si="77"/>
        <v>0</v>
      </c>
      <c r="G96" s="7">
        <f t="shared" si="77"/>
        <v>0</v>
      </c>
      <c r="H96" s="7">
        <f t="shared" si="77"/>
        <v>0</v>
      </c>
      <c r="I96" s="7">
        <f t="shared" si="77"/>
        <v>0</v>
      </c>
      <c r="J96" s="8">
        <f t="shared" si="52"/>
        <v>30100</v>
      </c>
    </row>
    <row r="97" spans="1:10" x14ac:dyDescent="0.2">
      <c r="A97" s="12" t="s">
        <v>77</v>
      </c>
      <c r="B97" s="10" t="s">
        <v>78</v>
      </c>
      <c r="C97" s="7">
        <f>SUM(C98:C100)</f>
        <v>30100</v>
      </c>
      <c r="D97" s="7">
        <f t="shared" ref="D97:E97" si="78">SUM(D98:D100)</f>
        <v>30100</v>
      </c>
      <c r="E97" s="31">
        <f t="shared" si="78"/>
        <v>1472.88</v>
      </c>
      <c r="F97" s="7">
        <f t="shared" ref="F97:G97" si="79">SUM(F98:F100)</f>
        <v>0</v>
      </c>
      <c r="G97" s="7">
        <f t="shared" si="79"/>
        <v>0</v>
      </c>
      <c r="H97" s="7">
        <f t="shared" ref="H97:I97" si="80">SUM(H98:H100)</f>
        <v>0</v>
      </c>
      <c r="I97" s="7">
        <f t="shared" si="80"/>
        <v>0</v>
      </c>
      <c r="J97" s="8">
        <f t="shared" si="52"/>
        <v>30100</v>
      </c>
    </row>
    <row r="98" spans="1:10" x14ac:dyDescent="0.2">
      <c r="A98" s="13" t="s">
        <v>81</v>
      </c>
      <c r="B98" s="10" t="s">
        <v>82</v>
      </c>
      <c r="C98" s="14">
        <v>30000</v>
      </c>
      <c r="D98" s="14">
        <v>30000</v>
      </c>
      <c r="E98" s="29">
        <v>1472.88</v>
      </c>
      <c r="F98" s="15"/>
      <c r="G98" s="15"/>
      <c r="H98" s="15"/>
      <c r="I98" s="15"/>
      <c r="J98" s="26">
        <f t="shared" si="52"/>
        <v>30000</v>
      </c>
    </row>
    <row r="99" spans="1:10" x14ac:dyDescent="0.2">
      <c r="A99" s="13" t="s">
        <v>85</v>
      </c>
      <c r="B99" s="10" t="s">
        <v>86</v>
      </c>
      <c r="C99" s="14">
        <v>100</v>
      </c>
      <c r="D99" s="14">
        <v>100</v>
      </c>
      <c r="E99" s="29"/>
      <c r="F99" s="14"/>
      <c r="G99" s="14"/>
      <c r="H99" s="14"/>
      <c r="I99" s="14"/>
      <c r="J99" s="26">
        <f t="shared" si="52"/>
        <v>100</v>
      </c>
    </row>
    <row r="100" spans="1:10" x14ac:dyDescent="0.2">
      <c r="A100" s="13" t="s">
        <v>94</v>
      </c>
      <c r="B100" s="10" t="s">
        <v>95</v>
      </c>
      <c r="C100" s="16">
        <v>0</v>
      </c>
      <c r="D100" s="16">
        <v>0</v>
      </c>
      <c r="E100" s="30"/>
      <c r="F100" s="14"/>
      <c r="G100" s="14"/>
      <c r="H100" s="14"/>
      <c r="I100" s="14"/>
      <c r="J100" s="26">
        <f t="shared" si="52"/>
        <v>0</v>
      </c>
    </row>
    <row r="101" spans="1:10" x14ac:dyDescent="0.2">
      <c r="A101" s="11" t="s">
        <v>89</v>
      </c>
      <c r="B101" s="10" t="s">
        <v>90</v>
      </c>
      <c r="C101" s="7">
        <f>C102</f>
        <v>100</v>
      </c>
      <c r="D101" s="7">
        <f t="shared" ref="D101:I102" si="81">D102</f>
        <v>100</v>
      </c>
      <c r="E101" s="31">
        <f t="shared" si="81"/>
        <v>0</v>
      </c>
      <c r="F101" s="7">
        <f t="shared" si="81"/>
        <v>0</v>
      </c>
      <c r="G101" s="7">
        <f t="shared" si="81"/>
        <v>0</v>
      </c>
      <c r="H101" s="7">
        <f t="shared" si="81"/>
        <v>0</v>
      </c>
      <c r="I101" s="7">
        <f t="shared" si="81"/>
        <v>62500</v>
      </c>
      <c r="J101" s="8">
        <f t="shared" si="52"/>
        <v>62600</v>
      </c>
    </row>
    <row r="102" spans="1:10" x14ac:dyDescent="0.2">
      <c r="A102" s="12" t="s">
        <v>91</v>
      </c>
      <c r="B102" s="10" t="s">
        <v>92</v>
      </c>
      <c r="C102" s="7">
        <f>C103</f>
        <v>100</v>
      </c>
      <c r="D102" s="7">
        <f t="shared" si="81"/>
        <v>100</v>
      </c>
      <c r="E102" s="31">
        <f t="shared" si="81"/>
        <v>0</v>
      </c>
      <c r="F102" s="7">
        <f t="shared" si="81"/>
        <v>0</v>
      </c>
      <c r="G102" s="7">
        <f t="shared" si="81"/>
        <v>0</v>
      </c>
      <c r="H102" s="7">
        <f t="shared" si="81"/>
        <v>0</v>
      </c>
      <c r="I102" s="7">
        <f t="shared" si="81"/>
        <v>62500</v>
      </c>
      <c r="J102" s="8">
        <f t="shared" si="52"/>
        <v>62600</v>
      </c>
    </row>
    <row r="103" spans="1:10" x14ac:dyDescent="0.2">
      <c r="A103" s="13" t="s">
        <v>93</v>
      </c>
      <c r="B103" s="10" t="s">
        <v>92</v>
      </c>
      <c r="C103" s="14">
        <v>100</v>
      </c>
      <c r="D103" s="14">
        <v>100</v>
      </c>
      <c r="E103" s="30"/>
      <c r="F103" s="14"/>
      <c r="G103" s="14"/>
      <c r="H103" s="14"/>
      <c r="I103" s="14">
        <v>62500</v>
      </c>
      <c r="J103" s="26">
        <f t="shared" si="52"/>
        <v>62600</v>
      </c>
    </row>
    <row r="104" spans="1:10" x14ac:dyDescent="0.2">
      <c r="A104" s="5" t="s">
        <v>109</v>
      </c>
      <c r="B104" s="6" t="s">
        <v>110</v>
      </c>
      <c r="C104" s="7">
        <f>C105+C118</f>
        <v>179400</v>
      </c>
      <c r="D104" s="7">
        <f t="shared" ref="D104:E104" si="82">D105+D118</f>
        <v>179400</v>
      </c>
      <c r="E104" s="31">
        <f t="shared" si="82"/>
        <v>186038.97</v>
      </c>
      <c r="F104" s="7">
        <f t="shared" ref="F104:G104" si="83">F105+F118</f>
        <v>0</v>
      </c>
      <c r="G104" s="7">
        <f t="shared" si="83"/>
        <v>89000</v>
      </c>
      <c r="H104" s="7">
        <f t="shared" ref="H104:I104" si="84">H105+H118</f>
        <v>0</v>
      </c>
      <c r="I104" s="7">
        <f t="shared" si="84"/>
        <v>110000</v>
      </c>
      <c r="J104" s="8">
        <f t="shared" si="52"/>
        <v>378400</v>
      </c>
    </row>
    <row r="105" spans="1:10" x14ac:dyDescent="0.2">
      <c r="A105" s="9" t="s">
        <v>0</v>
      </c>
      <c r="B105" s="10" t="s">
        <v>1</v>
      </c>
      <c r="C105" s="7">
        <f>C106</f>
        <v>159000</v>
      </c>
      <c r="D105" s="7">
        <f t="shared" ref="D105:I105" si="85">D106</f>
        <v>159000</v>
      </c>
      <c r="E105" s="31">
        <f t="shared" si="85"/>
        <v>156759.92000000001</v>
      </c>
      <c r="F105" s="7">
        <f t="shared" si="85"/>
        <v>0</v>
      </c>
      <c r="G105" s="7">
        <f t="shared" si="85"/>
        <v>89000</v>
      </c>
      <c r="H105" s="7">
        <f t="shared" si="85"/>
        <v>0</v>
      </c>
      <c r="I105" s="7">
        <f t="shared" si="85"/>
        <v>80000</v>
      </c>
      <c r="J105" s="8">
        <f t="shared" si="52"/>
        <v>328000</v>
      </c>
    </row>
    <row r="106" spans="1:10" x14ac:dyDescent="0.2">
      <c r="A106" s="11" t="s">
        <v>2</v>
      </c>
      <c r="B106" s="10" t="s">
        <v>3</v>
      </c>
      <c r="C106" s="7">
        <f>C107+C109+C113+C115</f>
        <v>159000</v>
      </c>
      <c r="D106" s="7">
        <f t="shared" ref="D106:E106" si="86">D107+D109+D113+D115</f>
        <v>159000</v>
      </c>
      <c r="E106" s="31">
        <f t="shared" si="86"/>
        <v>156759.92000000001</v>
      </c>
      <c r="F106" s="7">
        <f t="shared" ref="F106:G106" si="87">F107+F109+F113+F115</f>
        <v>0</v>
      </c>
      <c r="G106" s="7">
        <f t="shared" si="87"/>
        <v>89000</v>
      </c>
      <c r="H106" s="7">
        <f t="shared" ref="H106:I106" si="88">H107+H109+H113+H115</f>
        <v>0</v>
      </c>
      <c r="I106" s="7">
        <f t="shared" si="88"/>
        <v>80000</v>
      </c>
      <c r="J106" s="8">
        <f t="shared" si="52"/>
        <v>328000</v>
      </c>
    </row>
    <row r="107" spans="1:10" x14ac:dyDescent="0.2">
      <c r="A107" s="12" t="s">
        <v>14</v>
      </c>
      <c r="B107" s="10" t="s">
        <v>15</v>
      </c>
      <c r="C107" s="7">
        <f>C108</f>
        <v>3000</v>
      </c>
      <c r="D107" s="7">
        <f t="shared" ref="D107:I107" si="89">D108</f>
        <v>3000</v>
      </c>
      <c r="E107" s="31">
        <f t="shared" si="89"/>
        <v>2595.81</v>
      </c>
      <c r="F107" s="7">
        <f t="shared" si="89"/>
        <v>0</v>
      </c>
      <c r="G107" s="7">
        <f t="shared" si="89"/>
        <v>0</v>
      </c>
      <c r="H107" s="7">
        <f t="shared" si="89"/>
        <v>0</v>
      </c>
      <c r="I107" s="7">
        <f t="shared" si="89"/>
        <v>0</v>
      </c>
      <c r="J107" s="8">
        <f t="shared" si="52"/>
        <v>3000</v>
      </c>
    </row>
    <row r="108" spans="1:10" x14ac:dyDescent="0.2">
      <c r="A108" s="13" t="s">
        <v>16</v>
      </c>
      <c r="B108" s="10" t="s">
        <v>17</v>
      </c>
      <c r="C108" s="14">
        <v>3000</v>
      </c>
      <c r="D108" s="14">
        <v>3000</v>
      </c>
      <c r="E108" s="29">
        <v>2595.81</v>
      </c>
      <c r="F108" s="15"/>
      <c r="G108" s="15"/>
      <c r="H108" s="15"/>
      <c r="I108" s="15"/>
      <c r="J108" s="26">
        <f t="shared" si="52"/>
        <v>3000</v>
      </c>
    </row>
    <row r="109" spans="1:10" x14ac:dyDescent="0.2">
      <c r="A109" s="12" t="s">
        <v>10</v>
      </c>
      <c r="B109" s="10" t="s">
        <v>11</v>
      </c>
      <c r="C109" s="7">
        <f>SUM(C110:C112)</f>
        <v>92000</v>
      </c>
      <c r="D109" s="7">
        <f t="shared" ref="D109:E109" si="90">SUM(D110:D112)</f>
        <v>92000</v>
      </c>
      <c r="E109" s="31">
        <f t="shared" si="90"/>
        <v>91091</v>
      </c>
      <c r="F109" s="7">
        <f t="shared" ref="F109:G109" si="91">SUM(F110:F112)</f>
        <v>0</v>
      </c>
      <c r="G109" s="7">
        <f t="shared" si="91"/>
        <v>89000</v>
      </c>
      <c r="H109" s="7">
        <f t="shared" ref="H109:I109" si="92">SUM(H110:H112)</f>
        <v>0</v>
      </c>
      <c r="I109" s="7">
        <f t="shared" si="92"/>
        <v>50000</v>
      </c>
      <c r="J109" s="8">
        <f t="shared" si="52"/>
        <v>231000</v>
      </c>
    </row>
    <row r="110" spans="1:10" x14ac:dyDescent="0.2">
      <c r="A110" s="13" t="s">
        <v>57</v>
      </c>
      <c r="B110" s="10" t="s">
        <v>58</v>
      </c>
      <c r="C110" s="14">
        <v>1000</v>
      </c>
      <c r="D110" s="14">
        <v>1000</v>
      </c>
      <c r="E110" s="29"/>
      <c r="F110" s="14"/>
      <c r="G110" s="14"/>
      <c r="H110" s="14"/>
      <c r="I110" s="14"/>
      <c r="J110" s="26">
        <f t="shared" si="52"/>
        <v>1000</v>
      </c>
    </row>
    <row r="111" spans="1:10" x14ac:dyDescent="0.2">
      <c r="A111" s="13" t="s">
        <v>12</v>
      </c>
      <c r="B111" s="10" t="s">
        <v>13</v>
      </c>
      <c r="C111" s="14">
        <v>90000</v>
      </c>
      <c r="D111" s="14">
        <v>90000</v>
      </c>
      <c r="E111" s="29">
        <v>91091</v>
      </c>
      <c r="F111" s="15"/>
      <c r="G111" s="15">
        <v>89000</v>
      </c>
      <c r="H111" s="15"/>
      <c r="I111" s="15">
        <v>50000</v>
      </c>
      <c r="J111" s="26">
        <f t="shared" si="52"/>
        <v>229000</v>
      </c>
    </row>
    <row r="112" spans="1:10" x14ac:dyDescent="0.2">
      <c r="A112" s="13" t="s">
        <v>20</v>
      </c>
      <c r="B112" s="10" t="s">
        <v>21</v>
      </c>
      <c r="C112" s="14">
        <v>1000</v>
      </c>
      <c r="D112" s="14">
        <v>1000</v>
      </c>
      <c r="E112" s="29"/>
      <c r="F112" s="14"/>
      <c r="G112" s="14"/>
      <c r="H112" s="14"/>
      <c r="I112" s="14"/>
      <c r="J112" s="26">
        <f t="shared" si="52"/>
        <v>1000</v>
      </c>
    </row>
    <row r="113" spans="1:10" x14ac:dyDescent="0.2">
      <c r="A113" s="12" t="s">
        <v>100</v>
      </c>
      <c r="B113" s="10" t="s">
        <v>101</v>
      </c>
      <c r="C113" s="7">
        <f>C114</f>
        <v>60000</v>
      </c>
      <c r="D113" s="7">
        <f t="shared" ref="D113:I113" si="93">D114</f>
        <v>60000</v>
      </c>
      <c r="E113" s="31">
        <f t="shared" si="93"/>
        <v>59960.33</v>
      </c>
      <c r="F113" s="7">
        <f t="shared" si="93"/>
        <v>0</v>
      </c>
      <c r="G113" s="7">
        <f t="shared" si="93"/>
        <v>0</v>
      </c>
      <c r="H113" s="7">
        <f t="shared" si="93"/>
        <v>0</v>
      </c>
      <c r="I113" s="7">
        <f t="shared" si="93"/>
        <v>30000</v>
      </c>
      <c r="J113" s="8">
        <f t="shared" si="52"/>
        <v>90000</v>
      </c>
    </row>
    <row r="114" spans="1:10" x14ac:dyDescent="0.2">
      <c r="A114" s="13" t="s">
        <v>102</v>
      </c>
      <c r="B114" s="10" t="s">
        <v>101</v>
      </c>
      <c r="C114" s="14">
        <v>60000</v>
      </c>
      <c r="D114" s="14">
        <v>60000</v>
      </c>
      <c r="E114" s="29">
        <v>59960.33</v>
      </c>
      <c r="F114" s="15"/>
      <c r="G114" s="15"/>
      <c r="H114" s="15"/>
      <c r="I114" s="15">
        <v>30000</v>
      </c>
      <c r="J114" s="26">
        <f t="shared" si="52"/>
        <v>90000</v>
      </c>
    </row>
    <row r="115" spans="1:10" x14ac:dyDescent="0.2">
      <c r="A115" s="12" t="s">
        <v>22</v>
      </c>
      <c r="B115" s="10" t="s">
        <v>23</v>
      </c>
      <c r="C115" s="7">
        <f>SUM(C116:C117)</f>
        <v>4000</v>
      </c>
      <c r="D115" s="7">
        <f t="shared" ref="D115:E115" si="94">SUM(D116:D117)</f>
        <v>4000</v>
      </c>
      <c r="E115" s="31">
        <f t="shared" si="94"/>
        <v>3112.78</v>
      </c>
      <c r="F115" s="7">
        <f t="shared" ref="F115:G115" si="95">SUM(F116:F117)</f>
        <v>0</v>
      </c>
      <c r="G115" s="7">
        <f t="shared" si="95"/>
        <v>0</v>
      </c>
      <c r="H115" s="7">
        <f t="shared" ref="H115:I115" si="96">SUM(H116:H117)</f>
        <v>0</v>
      </c>
      <c r="I115" s="7">
        <f t="shared" si="96"/>
        <v>0</v>
      </c>
      <c r="J115" s="8">
        <f t="shared" si="52"/>
        <v>4000</v>
      </c>
    </row>
    <row r="116" spans="1:10" x14ac:dyDescent="0.2">
      <c r="A116" s="13" t="s">
        <v>59</v>
      </c>
      <c r="B116" s="10" t="s">
        <v>60</v>
      </c>
      <c r="C116" s="14">
        <v>3000</v>
      </c>
      <c r="D116" s="14">
        <v>3000</v>
      </c>
      <c r="E116" s="29">
        <v>3112.78</v>
      </c>
      <c r="F116" s="15"/>
      <c r="G116" s="15"/>
      <c r="H116" s="15"/>
      <c r="I116" s="15"/>
      <c r="J116" s="26">
        <f t="shared" si="52"/>
        <v>3000</v>
      </c>
    </row>
    <row r="117" spans="1:10" x14ac:dyDescent="0.2">
      <c r="A117" s="13" t="s">
        <v>63</v>
      </c>
      <c r="B117" s="10" t="s">
        <v>64</v>
      </c>
      <c r="C117" s="14">
        <v>1000</v>
      </c>
      <c r="D117" s="14">
        <v>1000</v>
      </c>
      <c r="E117" s="29"/>
      <c r="F117" s="14"/>
      <c r="G117" s="14"/>
      <c r="H117" s="14"/>
      <c r="I117" s="14"/>
      <c r="J117" s="26">
        <f t="shared" si="52"/>
        <v>1000</v>
      </c>
    </row>
    <row r="118" spans="1:10" x14ac:dyDescent="0.2">
      <c r="A118" s="9" t="s">
        <v>79</v>
      </c>
      <c r="B118" s="10" t="s">
        <v>80</v>
      </c>
      <c r="C118" s="7">
        <f>C119+C132</f>
        <v>20400</v>
      </c>
      <c r="D118" s="7">
        <f t="shared" ref="D118:E118" si="97">D119+D132</f>
        <v>20400</v>
      </c>
      <c r="E118" s="31">
        <f t="shared" si="97"/>
        <v>29279.05</v>
      </c>
      <c r="F118" s="7">
        <f t="shared" ref="F118:G118" si="98">F119+F132</f>
        <v>0</v>
      </c>
      <c r="G118" s="7">
        <f t="shared" si="98"/>
        <v>0</v>
      </c>
      <c r="H118" s="7">
        <f t="shared" ref="H118:I118" si="99">H119+H132</f>
        <v>0</v>
      </c>
      <c r="I118" s="7">
        <f t="shared" si="99"/>
        <v>30000</v>
      </c>
      <c r="J118" s="8">
        <f t="shared" si="52"/>
        <v>50400</v>
      </c>
    </row>
    <row r="119" spans="1:10" x14ac:dyDescent="0.2">
      <c r="A119" s="11" t="s">
        <v>2</v>
      </c>
      <c r="B119" s="10" t="s">
        <v>3</v>
      </c>
      <c r="C119" s="7">
        <f>C120+C122+C128</f>
        <v>18400</v>
      </c>
      <c r="D119" s="7">
        <f t="shared" ref="D119:E119" si="100">D120+D122+D128</f>
        <v>18400</v>
      </c>
      <c r="E119" s="31">
        <f t="shared" si="100"/>
        <v>29279.05</v>
      </c>
      <c r="F119" s="7">
        <f t="shared" ref="F119:G119" si="101">F120+F122+F128</f>
        <v>0</v>
      </c>
      <c r="G119" s="7">
        <f t="shared" si="101"/>
        <v>0</v>
      </c>
      <c r="H119" s="7">
        <f t="shared" ref="H119:I119" si="102">H120+H122+H128</f>
        <v>0</v>
      </c>
      <c r="I119" s="7">
        <f t="shared" si="102"/>
        <v>30000</v>
      </c>
      <c r="J119" s="8">
        <f t="shared" si="52"/>
        <v>48400</v>
      </c>
    </row>
    <row r="120" spans="1:10" x14ac:dyDescent="0.2">
      <c r="A120" s="12" t="s">
        <v>14</v>
      </c>
      <c r="B120" s="10" t="s">
        <v>15</v>
      </c>
      <c r="C120" s="7">
        <f>C121</f>
        <v>500</v>
      </c>
      <c r="D120" s="7">
        <f t="shared" ref="D120:I120" si="103">D121</f>
        <v>500</v>
      </c>
      <c r="E120" s="31">
        <f t="shared" si="103"/>
        <v>0</v>
      </c>
      <c r="F120" s="7">
        <f t="shared" si="103"/>
        <v>0</v>
      </c>
      <c r="G120" s="7">
        <f t="shared" si="103"/>
        <v>0</v>
      </c>
      <c r="H120" s="7">
        <f t="shared" si="103"/>
        <v>0</v>
      </c>
      <c r="I120" s="7">
        <f t="shared" si="103"/>
        <v>0</v>
      </c>
      <c r="J120" s="8">
        <f t="shared" si="52"/>
        <v>500</v>
      </c>
    </row>
    <row r="121" spans="1:10" x14ac:dyDescent="0.2">
      <c r="A121" s="13" t="s">
        <v>16</v>
      </c>
      <c r="B121" s="10" t="s">
        <v>17</v>
      </c>
      <c r="C121" s="14">
        <v>500</v>
      </c>
      <c r="D121" s="14">
        <v>500</v>
      </c>
      <c r="E121" s="29"/>
      <c r="F121" s="14"/>
      <c r="G121" s="14"/>
      <c r="H121" s="14"/>
      <c r="I121" s="14"/>
      <c r="J121" s="26">
        <f t="shared" ref="J121:J160" si="104">D121-F121+G121-H121+I121</f>
        <v>500</v>
      </c>
    </row>
    <row r="122" spans="1:10" x14ac:dyDescent="0.2">
      <c r="A122" s="12" t="s">
        <v>10</v>
      </c>
      <c r="B122" s="10" t="s">
        <v>11</v>
      </c>
      <c r="C122" s="7">
        <f>SUM(C123:C127)</f>
        <v>1900</v>
      </c>
      <c r="D122" s="7">
        <f t="shared" ref="D122:E122" si="105">SUM(D123:D127)</f>
        <v>1900</v>
      </c>
      <c r="E122" s="31">
        <f t="shared" si="105"/>
        <v>0</v>
      </c>
      <c r="F122" s="7">
        <f t="shared" ref="F122:G122" si="106">SUM(F123:F127)</f>
        <v>0</v>
      </c>
      <c r="G122" s="7">
        <f t="shared" si="106"/>
        <v>0</v>
      </c>
      <c r="H122" s="7">
        <f t="shared" ref="H122:I122" si="107">SUM(H123:H127)</f>
        <v>0</v>
      </c>
      <c r="I122" s="7">
        <f t="shared" si="107"/>
        <v>0</v>
      </c>
      <c r="J122" s="8">
        <f t="shared" si="104"/>
        <v>1900</v>
      </c>
    </row>
    <row r="123" spans="1:10" x14ac:dyDescent="0.2">
      <c r="A123" s="13" t="s">
        <v>51</v>
      </c>
      <c r="B123" s="10" t="s">
        <v>52</v>
      </c>
      <c r="C123" s="14">
        <v>100</v>
      </c>
      <c r="D123" s="14">
        <v>100</v>
      </c>
      <c r="E123" s="29"/>
      <c r="F123" s="14"/>
      <c r="G123" s="14"/>
      <c r="H123" s="14"/>
      <c r="I123" s="14"/>
      <c r="J123" s="26">
        <f t="shared" si="104"/>
        <v>100</v>
      </c>
    </row>
    <row r="124" spans="1:10" x14ac:dyDescent="0.2">
      <c r="A124" s="13" t="s">
        <v>55</v>
      </c>
      <c r="B124" s="10" t="s">
        <v>56</v>
      </c>
      <c r="C124" s="14">
        <v>100</v>
      </c>
      <c r="D124" s="14">
        <v>100</v>
      </c>
      <c r="E124" s="29"/>
      <c r="F124" s="14"/>
      <c r="G124" s="14"/>
      <c r="H124" s="14"/>
      <c r="I124" s="14"/>
      <c r="J124" s="26">
        <f t="shared" si="104"/>
        <v>100</v>
      </c>
    </row>
    <row r="125" spans="1:10" x14ac:dyDescent="0.2">
      <c r="A125" s="13" t="s">
        <v>57</v>
      </c>
      <c r="B125" s="10" t="s">
        <v>58</v>
      </c>
      <c r="C125" s="14">
        <v>1000</v>
      </c>
      <c r="D125" s="14">
        <v>1000</v>
      </c>
      <c r="E125" s="29"/>
      <c r="F125" s="14"/>
      <c r="G125" s="14"/>
      <c r="H125" s="14"/>
      <c r="I125" s="14"/>
      <c r="J125" s="26">
        <f t="shared" si="104"/>
        <v>1000</v>
      </c>
    </row>
    <row r="126" spans="1:10" x14ac:dyDescent="0.2">
      <c r="A126" s="13" t="s">
        <v>12</v>
      </c>
      <c r="B126" s="10" t="s">
        <v>13</v>
      </c>
      <c r="C126" s="14">
        <v>600</v>
      </c>
      <c r="D126" s="14">
        <v>600</v>
      </c>
      <c r="E126" s="29"/>
      <c r="F126" s="14"/>
      <c r="G126" s="14"/>
      <c r="H126" s="14"/>
      <c r="I126" s="14"/>
      <c r="J126" s="26">
        <f t="shared" si="104"/>
        <v>600</v>
      </c>
    </row>
    <row r="127" spans="1:10" x14ac:dyDescent="0.2">
      <c r="A127" s="13" t="s">
        <v>87</v>
      </c>
      <c r="B127" s="10" t="s">
        <v>88</v>
      </c>
      <c r="C127" s="14">
        <v>100</v>
      </c>
      <c r="D127" s="14">
        <v>100</v>
      </c>
      <c r="E127" s="29"/>
      <c r="F127" s="14"/>
      <c r="G127" s="14"/>
      <c r="H127" s="14"/>
      <c r="I127" s="14"/>
      <c r="J127" s="26">
        <f t="shared" si="104"/>
        <v>100</v>
      </c>
    </row>
    <row r="128" spans="1:10" x14ac:dyDescent="0.2">
      <c r="A128" s="12" t="s">
        <v>22</v>
      </c>
      <c r="B128" s="10" t="s">
        <v>23</v>
      </c>
      <c r="C128" s="7">
        <f>SUM(C129:C131)</f>
        <v>16000</v>
      </c>
      <c r="D128" s="7">
        <f t="shared" ref="D128:E128" si="108">SUM(D129:D131)</f>
        <v>16000</v>
      </c>
      <c r="E128" s="31">
        <f t="shared" si="108"/>
        <v>29279.05</v>
      </c>
      <c r="F128" s="7">
        <f t="shared" ref="F128:G128" si="109">SUM(F129:F131)</f>
        <v>0</v>
      </c>
      <c r="G128" s="7">
        <f t="shared" si="109"/>
        <v>0</v>
      </c>
      <c r="H128" s="7">
        <f t="shared" ref="H128:I128" si="110">SUM(H129:H131)</f>
        <v>0</v>
      </c>
      <c r="I128" s="7">
        <f t="shared" si="110"/>
        <v>30000</v>
      </c>
      <c r="J128" s="8">
        <f t="shared" si="104"/>
        <v>46000</v>
      </c>
    </row>
    <row r="129" spans="1:10" x14ac:dyDescent="0.2">
      <c r="A129" s="13" t="s">
        <v>59</v>
      </c>
      <c r="B129" s="10" t="s">
        <v>60</v>
      </c>
      <c r="C129" s="14">
        <v>12500</v>
      </c>
      <c r="D129" s="14">
        <v>12500</v>
      </c>
      <c r="E129" s="29"/>
      <c r="F129" s="14"/>
      <c r="G129" s="14"/>
      <c r="H129" s="14"/>
      <c r="I129" s="14"/>
      <c r="J129" s="26">
        <f t="shared" si="104"/>
        <v>12500</v>
      </c>
    </row>
    <row r="130" spans="1:10" x14ac:dyDescent="0.2">
      <c r="A130" s="13" t="s">
        <v>63</v>
      </c>
      <c r="B130" s="10" t="s">
        <v>64</v>
      </c>
      <c r="C130" s="14">
        <v>2500</v>
      </c>
      <c r="D130" s="14">
        <v>2500</v>
      </c>
      <c r="E130" s="29"/>
      <c r="F130" s="14"/>
      <c r="G130" s="14"/>
      <c r="H130" s="14"/>
      <c r="I130" s="14"/>
      <c r="J130" s="26">
        <f t="shared" si="104"/>
        <v>2500</v>
      </c>
    </row>
    <row r="131" spans="1:10" x14ac:dyDescent="0.2">
      <c r="A131" s="13" t="s">
        <v>67</v>
      </c>
      <c r="B131" s="10" t="s">
        <v>23</v>
      </c>
      <c r="C131" s="14">
        <v>1000</v>
      </c>
      <c r="D131" s="14">
        <v>1000</v>
      </c>
      <c r="E131" s="29">
        <v>29279.05</v>
      </c>
      <c r="F131" s="15"/>
      <c r="G131" s="15"/>
      <c r="H131" s="15"/>
      <c r="I131" s="15">
        <v>30000</v>
      </c>
      <c r="J131" s="26">
        <f t="shared" si="104"/>
        <v>31000</v>
      </c>
    </row>
    <row r="132" spans="1:10" x14ac:dyDescent="0.2">
      <c r="A132" s="11" t="s">
        <v>75</v>
      </c>
      <c r="B132" s="10" t="s">
        <v>76</v>
      </c>
      <c r="C132" s="7">
        <f>C133</f>
        <v>2000</v>
      </c>
      <c r="D132" s="7">
        <f t="shared" ref="D132:I133" si="111">D133</f>
        <v>2000</v>
      </c>
      <c r="E132" s="31">
        <f t="shared" si="111"/>
        <v>0</v>
      </c>
      <c r="F132" s="7">
        <f t="shared" si="111"/>
        <v>0</v>
      </c>
      <c r="G132" s="7">
        <f t="shared" si="111"/>
        <v>0</v>
      </c>
      <c r="H132" s="7">
        <f t="shared" si="111"/>
        <v>0</v>
      </c>
      <c r="I132" s="7">
        <f t="shared" si="111"/>
        <v>0</v>
      </c>
      <c r="J132" s="8">
        <f t="shared" si="104"/>
        <v>2000</v>
      </c>
    </row>
    <row r="133" spans="1:10" x14ac:dyDescent="0.2">
      <c r="A133" s="12" t="s">
        <v>77</v>
      </c>
      <c r="B133" s="10" t="s">
        <v>78</v>
      </c>
      <c r="C133" s="7">
        <f>C134</f>
        <v>2000</v>
      </c>
      <c r="D133" s="7">
        <f t="shared" si="111"/>
        <v>2000</v>
      </c>
      <c r="E133" s="31">
        <f t="shared" si="111"/>
        <v>0</v>
      </c>
      <c r="F133" s="7">
        <f t="shared" si="111"/>
        <v>0</v>
      </c>
      <c r="G133" s="7">
        <f t="shared" si="111"/>
        <v>0</v>
      </c>
      <c r="H133" s="7">
        <f t="shared" si="111"/>
        <v>0</v>
      </c>
      <c r="I133" s="7">
        <f t="shared" si="111"/>
        <v>0</v>
      </c>
      <c r="J133" s="8">
        <f t="shared" si="104"/>
        <v>2000</v>
      </c>
    </row>
    <row r="134" spans="1:10" x14ac:dyDescent="0.2">
      <c r="A134" s="13" t="s">
        <v>81</v>
      </c>
      <c r="B134" s="10" t="s">
        <v>82</v>
      </c>
      <c r="C134" s="14">
        <v>2000</v>
      </c>
      <c r="D134" s="14">
        <v>2000</v>
      </c>
      <c r="E134" s="29"/>
      <c r="F134" s="14"/>
      <c r="G134" s="14"/>
      <c r="H134" s="14"/>
      <c r="I134" s="14"/>
      <c r="J134" s="26">
        <f t="shared" si="104"/>
        <v>2000</v>
      </c>
    </row>
    <row r="135" spans="1:10" ht="22.5" x14ac:dyDescent="0.2">
      <c r="A135" s="5" t="s">
        <v>111</v>
      </c>
      <c r="B135" s="6" t="s">
        <v>112</v>
      </c>
      <c r="C135" s="7">
        <f>C136</f>
        <v>41000</v>
      </c>
      <c r="D135" s="7">
        <f t="shared" ref="D135:I136" si="112">D136</f>
        <v>41000</v>
      </c>
      <c r="E135" s="31">
        <f t="shared" si="112"/>
        <v>25217.26</v>
      </c>
      <c r="F135" s="7">
        <f t="shared" si="112"/>
        <v>0</v>
      </c>
      <c r="G135" s="7">
        <f t="shared" si="112"/>
        <v>0</v>
      </c>
      <c r="H135" s="7">
        <f t="shared" si="112"/>
        <v>0</v>
      </c>
      <c r="I135" s="7">
        <f t="shared" si="112"/>
        <v>0</v>
      </c>
      <c r="J135" s="8">
        <f t="shared" si="104"/>
        <v>41000</v>
      </c>
    </row>
    <row r="136" spans="1:10" x14ac:dyDescent="0.2">
      <c r="A136" s="9" t="s">
        <v>0</v>
      </c>
      <c r="B136" s="10" t="s">
        <v>1</v>
      </c>
      <c r="C136" s="7">
        <f>C137</f>
        <v>41000</v>
      </c>
      <c r="D136" s="7">
        <f t="shared" si="112"/>
        <v>41000</v>
      </c>
      <c r="E136" s="31">
        <f t="shared" si="112"/>
        <v>25217.26</v>
      </c>
      <c r="F136" s="7">
        <f t="shared" si="112"/>
        <v>0</v>
      </c>
      <c r="G136" s="7">
        <f t="shared" si="112"/>
        <v>0</v>
      </c>
      <c r="H136" s="7">
        <f t="shared" si="112"/>
        <v>0</v>
      </c>
      <c r="I136" s="7">
        <f t="shared" si="112"/>
        <v>0</v>
      </c>
      <c r="J136" s="8">
        <f t="shared" si="104"/>
        <v>41000</v>
      </c>
    </row>
    <row r="137" spans="1:10" x14ac:dyDescent="0.2">
      <c r="A137" s="11" t="s">
        <v>2</v>
      </c>
      <c r="B137" s="10" t="s">
        <v>3</v>
      </c>
      <c r="C137" s="7">
        <f>C138+C140+C143+C145</f>
        <v>41000</v>
      </c>
      <c r="D137" s="7">
        <f t="shared" ref="D137:E137" si="113">D138+D140+D143+D145</f>
        <v>41000</v>
      </c>
      <c r="E137" s="31">
        <f t="shared" si="113"/>
        <v>25217.26</v>
      </c>
      <c r="F137" s="7">
        <f t="shared" ref="F137:G137" si="114">F138+F140+F143+F145</f>
        <v>0</v>
      </c>
      <c r="G137" s="7">
        <f t="shared" si="114"/>
        <v>0</v>
      </c>
      <c r="H137" s="7">
        <f t="shared" ref="H137:I137" si="115">H138+H140+H143+H145</f>
        <v>0</v>
      </c>
      <c r="I137" s="7">
        <f t="shared" si="115"/>
        <v>0</v>
      </c>
      <c r="J137" s="8">
        <f t="shared" si="104"/>
        <v>41000</v>
      </c>
    </row>
    <row r="138" spans="1:10" x14ac:dyDescent="0.2">
      <c r="A138" s="12" t="s">
        <v>14</v>
      </c>
      <c r="B138" s="10" t="s">
        <v>15</v>
      </c>
      <c r="C138" s="7">
        <v>1000</v>
      </c>
      <c r="D138" s="7">
        <f>D139</f>
        <v>1000</v>
      </c>
      <c r="E138" s="31">
        <f>E139</f>
        <v>0</v>
      </c>
      <c r="F138" s="7"/>
      <c r="G138" s="7"/>
      <c r="H138" s="7"/>
      <c r="I138" s="7"/>
      <c r="J138" s="8">
        <f t="shared" si="104"/>
        <v>1000</v>
      </c>
    </row>
    <row r="139" spans="1:10" x14ac:dyDescent="0.2">
      <c r="A139" s="13" t="s">
        <v>16</v>
      </c>
      <c r="B139" s="10" t="s">
        <v>17</v>
      </c>
      <c r="C139" s="14">
        <v>1000</v>
      </c>
      <c r="D139" s="14">
        <v>1000</v>
      </c>
      <c r="E139" s="29"/>
      <c r="F139" s="14"/>
      <c r="G139" s="14"/>
      <c r="H139" s="14"/>
      <c r="I139" s="14"/>
      <c r="J139" s="26">
        <f t="shared" si="104"/>
        <v>1000</v>
      </c>
    </row>
    <row r="140" spans="1:10" x14ac:dyDescent="0.2">
      <c r="A140" s="12" t="s">
        <v>10</v>
      </c>
      <c r="B140" s="10" t="s">
        <v>11</v>
      </c>
      <c r="C140" s="7">
        <f>C141+C142</f>
        <v>33000</v>
      </c>
      <c r="D140" s="7">
        <f t="shared" ref="D140:E140" si="116">D141+D142</f>
        <v>33000</v>
      </c>
      <c r="E140" s="31">
        <f t="shared" si="116"/>
        <v>21547.34</v>
      </c>
      <c r="F140" s="7">
        <f t="shared" ref="F140:G140" si="117">F141+F142</f>
        <v>0</v>
      </c>
      <c r="G140" s="7">
        <f t="shared" si="117"/>
        <v>0</v>
      </c>
      <c r="H140" s="7">
        <f t="shared" ref="H140:I140" si="118">H141+H142</f>
        <v>0</v>
      </c>
      <c r="I140" s="7">
        <f t="shared" si="118"/>
        <v>0</v>
      </c>
      <c r="J140" s="8">
        <f t="shared" si="104"/>
        <v>33000</v>
      </c>
    </row>
    <row r="141" spans="1:10" x14ac:dyDescent="0.2">
      <c r="A141" s="13" t="s">
        <v>57</v>
      </c>
      <c r="B141" s="10" t="s">
        <v>58</v>
      </c>
      <c r="C141" s="14">
        <v>1000</v>
      </c>
      <c r="D141" s="14">
        <v>1000</v>
      </c>
      <c r="E141" s="29"/>
      <c r="F141" s="14"/>
      <c r="G141" s="14"/>
      <c r="H141" s="14"/>
      <c r="I141" s="14"/>
      <c r="J141" s="26">
        <f t="shared" si="104"/>
        <v>1000</v>
      </c>
    </row>
    <row r="142" spans="1:10" x14ac:dyDescent="0.2">
      <c r="A142" s="13" t="s">
        <v>12</v>
      </c>
      <c r="B142" s="10" t="s">
        <v>13</v>
      </c>
      <c r="C142" s="14">
        <v>32000</v>
      </c>
      <c r="D142" s="14">
        <v>32000</v>
      </c>
      <c r="E142" s="29">
        <v>21547.34</v>
      </c>
      <c r="F142" s="15"/>
      <c r="G142" s="15"/>
      <c r="H142" s="15"/>
      <c r="I142" s="15"/>
      <c r="J142" s="26">
        <f t="shared" si="104"/>
        <v>32000</v>
      </c>
    </row>
    <row r="143" spans="1:10" x14ac:dyDescent="0.2">
      <c r="A143" s="12" t="s">
        <v>100</v>
      </c>
      <c r="B143" s="10" t="s">
        <v>101</v>
      </c>
      <c r="C143" s="7">
        <f>C144</f>
        <v>6000</v>
      </c>
      <c r="D143" s="7">
        <f t="shared" ref="D143:I143" si="119">D144</f>
        <v>6000</v>
      </c>
      <c r="E143" s="31">
        <f t="shared" si="119"/>
        <v>3107.37</v>
      </c>
      <c r="F143" s="7">
        <f t="shared" si="119"/>
        <v>0</v>
      </c>
      <c r="G143" s="7">
        <f t="shared" si="119"/>
        <v>0</v>
      </c>
      <c r="H143" s="7">
        <f t="shared" si="119"/>
        <v>0</v>
      </c>
      <c r="I143" s="7">
        <f t="shared" si="119"/>
        <v>0</v>
      </c>
      <c r="J143" s="8">
        <f t="shared" si="104"/>
        <v>6000</v>
      </c>
    </row>
    <row r="144" spans="1:10" x14ac:dyDescent="0.2">
      <c r="A144" s="13" t="s">
        <v>102</v>
      </c>
      <c r="B144" s="10" t="s">
        <v>101</v>
      </c>
      <c r="C144" s="14">
        <v>6000</v>
      </c>
      <c r="D144" s="14">
        <v>6000</v>
      </c>
      <c r="E144" s="29">
        <v>3107.37</v>
      </c>
      <c r="F144" s="15"/>
      <c r="G144" s="15"/>
      <c r="H144" s="15"/>
      <c r="I144" s="15"/>
      <c r="J144" s="26">
        <f t="shared" si="104"/>
        <v>6000</v>
      </c>
    </row>
    <row r="145" spans="1:10" x14ac:dyDescent="0.2">
      <c r="A145" s="12" t="s">
        <v>22</v>
      </c>
      <c r="B145" s="10" t="s">
        <v>23</v>
      </c>
      <c r="C145" s="7">
        <f>C146</f>
        <v>1000</v>
      </c>
      <c r="D145" s="7">
        <f t="shared" ref="D145:I145" si="120">D146</f>
        <v>1000</v>
      </c>
      <c r="E145" s="31">
        <f t="shared" si="120"/>
        <v>562.54999999999995</v>
      </c>
      <c r="F145" s="7">
        <f t="shared" si="120"/>
        <v>0</v>
      </c>
      <c r="G145" s="7">
        <f t="shared" si="120"/>
        <v>0</v>
      </c>
      <c r="H145" s="7">
        <f t="shared" si="120"/>
        <v>0</v>
      </c>
      <c r="I145" s="7">
        <f t="shared" si="120"/>
        <v>0</v>
      </c>
      <c r="J145" s="8">
        <f t="shared" si="104"/>
        <v>1000</v>
      </c>
    </row>
    <row r="146" spans="1:10" x14ac:dyDescent="0.2">
      <c r="A146" s="13" t="s">
        <v>63</v>
      </c>
      <c r="B146" s="10" t="s">
        <v>64</v>
      </c>
      <c r="C146" s="14">
        <v>1000</v>
      </c>
      <c r="D146" s="14">
        <v>1000</v>
      </c>
      <c r="E146" s="29">
        <v>562.54999999999995</v>
      </c>
      <c r="F146" s="15"/>
      <c r="G146" s="15"/>
      <c r="H146" s="15"/>
      <c r="I146" s="15"/>
      <c r="J146" s="26">
        <f t="shared" si="104"/>
        <v>1000</v>
      </c>
    </row>
    <row r="147" spans="1:10" ht="22.5" x14ac:dyDescent="0.2">
      <c r="A147" s="5" t="s">
        <v>113</v>
      </c>
      <c r="B147" s="6" t="s">
        <v>114</v>
      </c>
      <c r="C147" s="7">
        <f>C148</f>
        <v>13800</v>
      </c>
      <c r="D147" s="7">
        <f t="shared" ref="D147:I148" si="121">D148</f>
        <v>13800</v>
      </c>
      <c r="E147" s="31">
        <f t="shared" si="121"/>
        <v>60160.99</v>
      </c>
      <c r="F147" s="7">
        <f t="shared" si="121"/>
        <v>0</v>
      </c>
      <c r="G147" s="7">
        <f t="shared" si="121"/>
        <v>0</v>
      </c>
      <c r="H147" s="7">
        <f t="shared" si="121"/>
        <v>0</v>
      </c>
      <c r="I147" s="7">
        <f t="shared" si="121"/>
        <v>60000</v>
      </c>
      <c r="J147" s="8">
        <f t="shared" si="104"/>
        <v>73800</v>
      </c>
    </row>
    <row r="148" spans="1:10" x14ac:dyDescent="0.2">
      <c r="A148" s="9" t="s">
        <v>79</v>
      </c>
      <c r="B148" s="10" t="s">
        <v>80</v>
      </c>
      <c r="C148" s="7">
        <f>C149</f>
        <v>13800</v>
      </c>
      <c r="D148" s="7">
        <f t="shared" si="121"/>
        <v>13800</v>
      </c>
      <c r="E148" s="31">
        <f t="shared" si="121"/>
        <v>60160.99</v>
      </c>
      <c r="F148" s="7">
        <f t="shared" si="121"/>
        <v>0</v>
      </c>
      <c r="G148" s="7">
        <f t="shared" si="121"/>
        <v>0</v>
      </c>
      <c r="H148" s="7">
        <f t="shared" si="121"/>
        <v>0</v>
      </c>
      <c r="I148" s="7">
        <f t="shared" si="121"/>
        <v>60000</v>
      </c>
      <c r="J148" s="8">
        <f t="shared" si="104"/>
        <v>73800</v>
      </c>
    </row>
    <row r="149" spans="1:10" x14ac:dyDescent="0.2">
      <c r="A149" s="11" t="s">
        <v>2</v>
      </c>
      <c r="B149" s="10" t="s">
        <v>3</v>
      </c>
      <c r="C149" s="7">
        <f>C150+C152+C156+C158</f>
        <v>13800</v>
      </c>
      <c r="D149" s="7">
        <f t="shared" ref="D149:G149" si="122">D150+D152+D156+D158</f>
        <v>13800</v>
      </c>
      <c r="E149" s="31">
        <f t="shared" ref="E149" si="123">E150+E152+E156+E158</f>
        <v>60160.99</v>
      </c>
      <c r="F149" s="7">
        <f t="shared" si="122"/>
        <v>0</v>
      </c>
      <c r="G149" s="7">
        <f t="shared" si="122"/>
        <v>0</v>
      </c>
      <c r="H149" s="7">
        <f t="shared" ref="H149:I149" si="124">H150+H152+H156+H158</f>
        <v>0</v>
      </c>
      <c r="I149" s="7">
        <f t="shared" si="124"/>
        <v>60000</v>
      </c>
      <c r="J149" s="8">
        <f t="shared" si="104"/>
        <v>73800</v>
      </c>
    </row>
    <row r="150" spans="1:10" x14ac:dyDescent="0.2">
      <c r="A150" s="12" t="s">
        <v>14</v>
      </c>
      <c r="B150" s="10" t="s">
        <v>15</v>
      </c>
      <c r="C150" s="7">
        <f>C151</f>
        <v>1500</v>
      </c>
      <c r="D150" s="7">
        <f t="shared" ref="D150:I150" si="125">D151</f>
        <v>1500</v>
      </c>
      <c r="E150" s="31">
        <f t="shared" si="125"/>
        <v>0</v>
      </c>
      <c r="F150" s="7">
        <f t="shared" si="125"/>
        <v>0</v>
      </c>
      <c r="G150" s="7">
        <f t="shared" si="125"/>
        <v>0</v>
      </c>
      <c r="H150" s="7">
        <f t="shared" si="125"/>
        <v>0</v>
      </c>
      <c r="I150" s="7">
        <f t="shared" si="125"/>
        <v>0</v>
      </c>
      <c r="J150" s="8">
        <f t="shared" si="104"/>
        <v>1500</v>
      </c>
    </row>
    <row r="151" spans="1:10" x14ac:dyDescent="0.2">
      <c r="A151" s="13" t="s">
        <v>16</v>
      </c>
      <c r="B151" s="10" t="s">
        <v>17</v>
      </c>
      <c r="C151" s="14">
        <v>1500</v>
      </c>
      <c r="D151" s="14">
        <v>1500</v>
      </c>
      <c r="E151" s="29"/>
      <c r="F151" s="14"/>
      <c r="G151" s="14"/>
      <c r="H151" s="14"/>
      <c r="I151" s="14"/>
      <c r="J151" s="26">
        <f t="shared" si="104"/>
        <v>1500</v>
      </c>
    </row>
    <row r="152" spans="1:10" x14ac:dyDescent="0.2">
      <c r="A152" s="12" t="s">
        <v>10</v>
      </c>
      <c r="B152" s="10" t="s">
        <v>11</v>
      </c>
      <c r="C152" s="7">
        <f>C153+C154+C155</f>
        <v>10300</v>
      </c>
      <c r="D152" s="7">
        <f t="shared" ref="D152:E152" si="126">D153+D154+D155</f>
        <v>10300</v>
      </c>
      <c r="E152" s="31">
        <f t="shared" si="126"/>
        <v>1814.22</v>
      </c>
      <c r="F152" s="7">
        <f t="shared" ref="F152:G152" si="127">F153+F154+F155</f>
        <v>0</v>
      </c>
      <c r="G152" s="7">
        <f t="shared" si="127"/>
        <v>0</v>
      </c>
      <c r="H152" s="7">
        <f t="shared" ref="H152:I152" si="128">H153+H154+H155</f>
        <v>0</v>
      </c>
      <c r="I152" s="7">
        <f t="shared" si="128"/>
        <v>0</v>
      </c>
      <c r="J152" s="8">
        <f t="shared" si="104"/>
        <v>10300</v>
      </c>
    </row>
    <row r="153" spans="1:10" x14ac:dyDescent="0.2">
      <c r="A153" s="13" t="s">
        <v>57</v>
      </c>
      <c r="B153" s="10" t="s">
        <v>58</v>
      </c>
      <c r="C153" s="14">
        <v>4000</v>
      </c>
      <c r="D153" s="14">
        <v>4000</v>
      </c>
      <c r="E153" s="29"/>
      <c r="F153" s="14"/>
      <c r="G153" s="14"/>
      <c r="H153" s="14"/>
      <c r="I153" s="14"/>
      <c r="J153" s="26">
        <f t="shared" si="104"/>
        <v>4000</v>
      </c>
    </row>
    <row r="154" spans="1:10" x14ac:dyDescent="0.2">
      <c r="A154" s="13" t="s">
        <v>12</v>
      </c>
      <c r="B154" s="10" t="s">
        <v>13</v>
      </c>
      <c r="C154" s="14">
        <v>6000</v>
      </c>
      <c r="D154" s="14">
        <v>6000</v>
      </c>
      <c r="E154" s="29">
        <v>1814.22</v>
      </c>
      <c r="F154" s="15"/>
      <c r="G154" s="15"/>
      <c r="H154" s="15"/>
      <c r="I154" s="15"/>
      <c r="J154" s="26">
        <f t="shared" si="104"/>
        <v>6000</v>
      </c>
    </row>
    <row r="155" spans="1:10" x14ac:dyDescent="0.2">
      <c r="A155" s="13" t="s">
        <v>20</v>
      </c>
      <c r="B155" s="10" t="s">
        <v>21</v>
      </c>
      <c r="C155" s="14">
        <v>300</v>
      </c>
      <c r="D155" s="14">
        <v>300</v>
      </c>
      <c r="E155" s="29"/>
      <c r="F155" s="14"/>
      <c r="G155" s="14"/>
      <c r="H155" s="14"/>
      <c r="I155" s="14"/>
      <c r="J155" s="26">
        <f t="shared" si="104"/>
        <v>300</v>
      </c>
    </row>
    <row r="156" spans="1:10" x14ac:dyDescent="0.2">
      <c r="A156" s="12" t="s">
        <v>100</v>
      </c>
      <c r="B156" s="10" t="s">
        <v>101</v>
      </c>
      <c r="C156" s="7">
        <f>C157</f>
        <v>1000</v>
      </c>
      <c r="D156" s="7">
        <f t="shared" ref="D156:I156" si="129">D157</f>
        <v>1000</v>
      </c>
      <c r="E156" s="31">
        <f t="shared" si="129"/>
        <v>58346.77</v>
      </c>
      <c r="F156" s="7">
        <f t="shared" si="129"/>
        <v>0</v>
      </c>
      <c r="G156" s="7">
        <f t="shared" si="129"/>
        <v>0</v>
      </c>
      <c r="H156" s="7">
        <f t="shared" si="129"/>
        <v>0</v>
      </c>
      <c r="I156" s="7">
        <f t="shared" si="129"/>
        <v>60000</v>
      </c>
      <c r="J156" s="8">
        <f t="shared" si="104"/>
        <v>61000</v>
      </c>
    </row>
    <row r="157" spans="1:10" x14ac:dyDescent="0.2">
      <c r="A157" s="13" t="s">
        <v>102</v>
      </c>
      <c r="B157" s="10" t="s">
        <v>101</v>
      </c>
      <c r="C157" s="14">
        <v>1000</v>
      </c>
      <c r="D157" s="14">
        <v>1000</v>
      </c>
      <c r="E157" s="29">
        <v>58346.77</v>
      </c>
      <c r="F157" s="15"/>
      <c r="G157" s="15"/>
      <c r="H157" s="15"/>
      <c r="I157" s="15">
        <v>60000</v>
      </c>
      <c r="J157" s="26">
        <f t="shared" si="104"/>
        <v>61000</v>
      </c>
    </row>
    <row r="158" spans="1:10" x14ac:dyDescent="0.2">
      <c r="A158" s="12" t="s">
        <v>22</v>
      </c>
      <c r="B158" s="10" t="s">
        <v>23</v>
      </c>
      <c r="C158" s="7">
        <f>C159+C160</f>
        <v>1000</v>
      </c>
      <c r="D158" s="7">
        <f t="shared" ref="D158:E158" si="130">D159+D160</f>
        <v>1000</v>
      </c>
      <c r="E158" s="31">
        <f t="shared" si="130"/>
        <v>0</v>
      </c>
      <c r="F158" s="7">
        <f t="shared" ref="F158:G158" si="131">F159+F160</f>
        <v>0</v>
      </c>
      <c r="G158" s="7">
        <f t="shared" si="131"/>
        <v>0</v>
      </c>
      <c r="H158" s="7">
        <f t="shared" ref="H158:I158" si="132">H159+H160</f>
        <v>0</v>
      </c>
      <c r="I158" s="7">
        <f t="shared" si="132"/>
        <v>0</v>
      </c>
      <c r="J158" s="8">
        <f t="shared" si="104"/>
        <v>1000</v>
      </c>
    </row>
    <row r="159" spans="1:10" x14ac:dyDescent="0.2">
      <c r="A159" s="13" t="s">
        <v>63</v>
      </c>
      <c r="B159" s="10" t="s">
        <v>64</v>
      </c>
      <c r="C159" s="14">
        <v>400</v>
      </c>
      <c r="D159" s="14">
        <v>400</v>
      </c>
      <c r="E159" s="29"/>
      <c r="F159" s="14"/>
      <c r="G159" s="14"/>
      <c r="H159" s="14"/>
      <c r="I159" s="14"/>
      <c r="J159" s="26">
        <f t="shared" si="104"/>
        <v>400</v>
      </c>
    </row>
    <row r="160" spans="1:10" x14ac:dyDescent="0.2">
      <c r="A160" s="13" t="s">
        <v>67</v>
      </c>
      <c r="B160" s="10" t="s">
        <v>23</v>
      </c>
      <c r="C160" s="14">
        <v>600</v>
      </c>
      <c r="D160" s="14">
        <v>600</v>
      </c>
      <c r="E160" s="29"/>
      <c r="F160" s="14"/>
      <c r="G160" s="14"/>
      <c r="H160" s="14"/>
      <c r="I160" s="14"/>
      <c r="J160" s="26">
        <f t="shared" si="104"/>
        <v>600</v>
      </c>
    </row>
    <row r="161" spans="1:10" x14ac:dyDescent="0.2">
      <c r="A161" s="3"/>
      <c r="B161" s="3"/>
      <c r="C161" s="3"/>
      <c r="D161" s="3"/>
      <c r="E161" s="4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4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4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4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4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4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4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4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4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4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4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4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4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4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4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4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4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4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4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4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4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4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4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4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4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4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4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4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4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4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4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4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4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4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4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4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4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4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4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4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4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4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4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4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4"/>
      <c r="F205" s="3"/>
      <c r="G205" s="3"/>
      <c r="H205" s="3"/>
      <c r="I205" s="3"/>
      <c r="J205" s="3"/>
    </row>
  </sheetData>
  <mergeCells count="8">
    <mergeCell ref="J2:J3"/>
    <mergeCell ref="A2:B3"/>
    <mergeCell ref="C2:C3"/>
    <mergeCell ref="D2:D3"/>
    <mergeCell ref="E2:E3"/>
    <mergeCell ref="F2:G2"/>
    <mergeCell ref="H2:H3"/>
    <mergeCell ref="I2:I3"/>
  </mergeCells>
  <phoneticPr fontId="0" type="noConversion"/>
  <pageMargins left="0.7" right="0.7" top="0.75" bottom="0.75" header="0.3" footer="0.3"/>
  <pageSetup paperSize="9" scale="76" orientation="landscape" horizontalDpi="300" verticalDpi="300" r:id="rId1"/>
  <rowBreaks count="2" manualBreakCount="2">
    <brk id="48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Rebalans 10910</vt:lpstr>
      <vt:lpstr>List1</vt:lpstr>
    </vt:vector>
  </TitlesOfParts>
  <Company>MPU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Anušić</dc:creator>
  <cp:lastModifiedBy>Tomislav Briški</cp:lastModifiedBy>
  <cp:lastPrinted>2024-10-17T10:33:13Z</cp:lastPrinted>
  <dcterms:created xsi:type="dcterms:W3CDTF">2024-06-17T06:29:46Z</dcterms:created>
  <dcterms:modified xsi:type="dcterms:W3CDTF">2024-10-17T10:34:36Z</dcterms:modified>
</cp:coreProperties>
</file>